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hustack\Desktop\New Website Files\Assessor\"/>
    </mc:Choice>
  </mc:AlternateContent>
  <xr:revisionPtr revIDLastSave="0" documentId="8_{8DCE2E46-B3CF-44D1-8D61-03AC38736B81}" xr6:coauthVersionLast="44" xr6:coauthVersionMax="44" xr10:uidLastSave="{00000000-0000-0000-0000-000000000000}"/>
  <bookViews>
    <workbookView xWindow="-110" yWindow="-110" windowWidth="38620" windowHeight="21220" xr2:uid="{00000000-000D-0000-FFFF-FFFF00000000}"/>
  </bookViews>
  <sheets>
    <sheet name="1.GenInfoandTrustFundMonitoring" sheetId="1" r:id="rId1"/>
    <sheet name="2.RehabMonitoring" sheetId="2" r:id="rId2"/>
    <sheet name="3.PriorandThirdRoundMonitoring" sheetId="3" r:id="rId3"/>
    <sheet name="4.VeryLowIncomeReporting" sheetId="4" r:id="rId4"/>
    <sheet name="ReferenceSheet" sheetId="5" r:id="rId5"/>
  </sheets>
  <definedNames>
    <definedName name="_xlnm.Print_Area" localSheetId="0">'1.GenInfoandTrustFundMonitoring'!$A$1:$F$60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7" i="1" l="1"/>
  <c r="C36" i="1"/>
  <c r="C50" i="1" l="1"/>
  <c r="C40" i="1"/>
  <c r="B25" i="3" l="1"/>
  <c r="B59" i="3" s="1"/>
  <c r="B22" i="4"/>
  <c r="D22" i="4"/>
  <c r="C22" i="4"/>
  <c r="B63" i="3"/>
  <c r="B62" i="3"/>
  <c r="B61" i="3"/>
  <c r="B58" i="3"/>
  <c r="B57" i="3"/>
  <c r="B56" i="3"/>
  <c r="B55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B31" i="3"/>
  <c r="B28" i="3"/>
  <c r="B60" i="3" s="1"/>
  <c r="C45" i="1"/>
  <c r="C32" i="1"/>
  <c r="B32" i="1"/>
  <c r="D31" i="1"/>
  <c r="D30" i="1"/>
  <c r="D29" i="1"/>
  <c r="D28" i="1"/>
  <c r="D27" i="1"/>
  <c r="C24" i="1"/>
  <c r="B24" i="1"/>
  <c r="D23" i="1"/>
  <c r="D22" i="1"/>
  <c r="D21" i="1"/>
  <c r="D20" i="1"/>
  <c r="D19" i="1"/>
  <c r="D24" i="1" l="1"/>
  <c r="D32" i="1"/>
  <c r="C57" i="3"/>
  <c r="C60" i="3"/>
  <c r="C58" i="3"/>
  <c r="C61" i="3"/>
  <c r="C62" i="3"/>
  <c r="C56" i="3"/>
  <c r="C63" i="3"/>
  <c r="C59" i="3"/>
</calcChain>
</file>

<file path=xl/sharedStrings.xml><?xml version="1.0" encoding="utf-8"?>
<sst xmlns="http://schemas.openxmlformats.org/spreadsheetml/2006/main" count="307" uniqueCount="278">
  <si>
    <t>MUNICIPALITY NAME:</t>
  </si>
  <si>
    <t>COUNTY:</t>
  </si>
  <si>
    <t>Name of person filling out form and affiliation/role:</t>
  </si>
  <si>
    <t>Date of filling out form:</t>
  </si>
  <si>
    <t>Email:</t>
  </si>
  <si>
    <t>Municipal Housing Liaison for municipality:</t>
  </si>
  <si>
    <t>Income Limits Year Being Used by Municipality*:</t>
  </si>
  <si>
    <t>TRUST FUND INFORMATION</t>
  </si>
  <si>
    <t>Total</t>
  </si>
  <si>
    <t>REVENUE SUMMARY</t>
  </si>
  <si>
    <t>Barrier Free Escrow</t>
  </si>
  <si>
    <t>Development Fees</t>
  </si>
  <si>
    <t>Interest Earned</t>
  </si>
  <si>
    <t>Other Income</t>
  </si>
  <si>
    <t>Payments-in-Lieu of Construction</t>
  </si>
  <si>
    <t>TOTAL</t>
  </si>
  <si>
    <t>EXPENDITURE SUMMARY</t>
  </si>
  <si>
    <t>Administration**</t>
  </si>
  <si>
    <t>Affordability Assistance***</t>
  </si>
  <si>
    <t xml:space="preserve">     Very Low-Income Affordability Assistance</t>
  </si>
  <si>
    <t>Barrier Free Conversions</t>
  </si>
  <si>
    <t>Housing Activity</t>
  </si>
  <si>
    <t>Name</t>
  </si>
  <si>
    <t>List types of administrative expenses</t>
  </si>
  <si>
    <t>Amount</t>
  </si>
  <si>
    <t>List affordability assistance projects and programs</t>
  </si>
  <si>
    <t>HOUSING ACTIVITY: Date in Approved Spending Plan to Present</t>
  </si>
  <si>
    <t>Type of Housing Activity</t>
  </si>
  <si>
    <t>Specific Site or Program</t>
  </si>
  <si>
    <t>Comments:</t>
  </si>
  <si>
    <t>https://ahpnj.org/member_docs/Income_Limits_2018.pdf</t>
  </si>
  <si>
    <t>https://ahpnj.org/member_docs/Income_Limits_2017.pdf</t>
  </si>
  <si>
    <t>**Administrative expenses cannot total more than 20% of collected revenues, less any Administrative expenses already disbursed.</t>
  </si>
  <si>
    <t>Total Third Round rehabiltation obligation</t>
  </si>
  <si>
    <r>
      <t xml:space="preserve">Period of time covered </t>
    </r>
    <r>
      <rPr>
        <sz val="12"/>
        <color rgb="FF000000"/>
        <rFont val="Calibri"/>
        <family val="2"/>
      </rPr>
      <t>(Only completed rehabs since either the adoption of the Housing Element and Fair Share Plan or the previous annual report should be included on this sheet):</t>
    </r>
  </si>
  <si>
    <t>Please list below all units rehabilitated towards the municipality's Third Round rehabilitation obligation.</t>
  </si>
  <si>
    <t>Street Address</t>
  </si>
  <si>
    <t>Case Number (if applicable)</t>
  </si>
  <si>
    <t>Rehab program used (e.g. county program, municipal rental rehab)</t>
  </si>
  <si>
    <t>Block</t>
  </si>
  <si>
    <t>Lot</t>
  </si>
  <si>
    <t>Unit Number</t>
  </si>
  <si>
    <t>Owner</t>
  </si>
  <si>
    <t>Renter</t>
  </si>
  <si>
    <t>Very Low</t>
  </si>
  <si>
    <t>Low</t>
  </si>
  <si>
    <t>Moderate</t>
  </si>
  <si>
    <t>Final Inspection Date (mm/dd/yy)</t>
  </si>
  <si>
    <t>Funds expended on hard costs ($)</t>
  </si>
  <si>
    <t>Funds recaptured</t>
  </si>
  <si>
    <t xml:space="preserve">Major system(s) repaired </t>
  </si>
  <si>
    <t>Was unit below code and raised to code? (Y/N)</t>
  </si>
  <si>
    <t>Effective date of affordability controls (mm/dd/yy)</t>
  </si>
  <si>
    <t>Length of affordability controls (years)</t>
  </si>
  <si>
    <t>Affordability control removed (Y/N)</t>
  </si>
  <si>
    <t>Creditworthy (Y/N)</t>
  </si>
  <si>
    <t xml:space="preserve">Verification by Program Administrator that all households are income eligible, that appropriate </t>
  </si>
  <si>
    <t>Verification by Building Code Official that units were below code and raised to code per the</t>
  </si>
  <si>
    <t>affordability controls are in place and that rental prices conform to COAH regulations.</t>
  </si>
  <si>
    <t>NJ State Housing Code or the Rehabiliation Subcode and that the work involved major systems.</t>
  </si>
  <si>
    <t>Program Administrator</t>
  </si>
  <si>
    <t>Date</t>
  </si>
  <si>
    <t>Code Official</t>
  </si>
  <si>
    <t>Site / Program Name:</t>
  </si>
  <si>
    <t>Sample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</si>
  <si>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</si>
  <si>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</si>
  <si>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</si>
  <si>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</si>
  <si>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</si>
  <si>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</si>
  <si>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</si>
  <si>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</si>
  <si>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</si>
  <si>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</si>
  <si>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</si>
  <si>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</si>
  <si>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</si>
  <si>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</si>
  <si>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</si>
  <si>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</si>
  <si>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</si>
  <si>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</si>
  <si>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</si>
  <si>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</si>
  <si>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</si>
  <si>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</si>
  <si>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</si>
  <si>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</si>
  <si>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</si>
  <si>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</si>
  <si>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</si>
  <si>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</si>
  <si>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</si>
  <si>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</si>
  <si>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</si>
  <si>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</si>
  <si>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</si>
  <si>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</si>
  <si>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</si>
  <si>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</si>
  <si>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</si>
  <si>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</si>
  <si>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</si>
  <si>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</si>
  <si>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</si>
  <si>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</si>
  <si>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</si>
  <si>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</si>
  <si>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</si>
  <si>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</si>
  <si>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</si>
  <si>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</si>
  <si>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</si>
  <si>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</si>
  <si>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</si>
  <si>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</si>
  <si>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</si>
  <si>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</si>
  <si>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</si>
  <si>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</si>
  <si>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</si>
  <si>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</si>
  <si>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</si>
  <si>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</si>
  <si>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</si>
  <si>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</si>
  <si>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</si>
  <si>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</si>
  <si>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</si>
  <si>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</si>
  <si>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</si>
  <si>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</si>
  <si>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</si>
  <si>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</si>
  <si>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</si>
  <si>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</si>
  <si>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</si>
  <si>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</si>
  <si>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</si>
  <si>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</si>
  <si>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</si>
  <si>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</si>
  <si>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</si>
  <si>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</si>
  <si>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</si>
  <si>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</si>
  <si>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</si>
  <si>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</si>
  <si>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</si>
  <si>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</si>
  <si>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</si>
  <si>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</si>
  <si>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</si>
  <si>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</si>
  <si>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</si>
  <si>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</si>
  <si>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</si>
  <si>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</si>
  <si>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</si>
  <si>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</si>
  <si>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</si>
  <si>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</si>
  <si>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</si>
  <si>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Project developer:</t>
  </si>
  <si>
    <t>Compliance Mechanism:</t>
  </si>
  <si>
    <t>100% Affordable</t>
  </si>
  <si>
    <t>Compliance Mechanism #2 (if project has multiple):</t>
  </si>
  <si>
    <t>Round:</t>
  </si>
  <si>
    <t>Third Round</t>
  </si>
  <si>
    <t>Block (if multiple separate by commas):</t>
  </si>
  <si>
    <t>Lot (if multiple separate by commas):</t>
  </si>
  <si>
    <t>Address:</t>
  </si>
  <si>
    <t>123 Bergen Drive, Bergen, NJ 07047</t>
  </si>
  <si>
    <t>Status:</t>
  </si>
  <si>
    <t>Under construction</t>
  </si>
  <si>
    <t>If project has site plan /or subdivision approval, date building permits received (DD/MM/YYY):</t>
  </si>
  <si>
    <t>If "approved not built" or "under construction," date of site plan and/or subdivision approval:</t>
  </si>
  <si>
    <t>If "under construction," expected date of completion:</t>
  </si>
  <si>
    <t>Date of issuance of C.O.:</t>
  </si>
  <si>
    <t>If "built," date controls began:</t>
  </si>
  <si>
    <t>Length of Affordability Controls (years):</t>
  </si>
  <si>
    <t>Administrative Agent or other entity responsible for affirmative marketing:</t>
  </si>
  <si>
    <t>Name
Address
Phone
Email</t>
  </si>
  <si>
    <t>Contribution  (for payments in lieu)</t>
  </si>
  <si>
    <t>Total Affordable Housing Units Proposed</t>
  </si>
  <si>
    <t>Total Affordable Housing Units Completed to Date</t>
  </si>
  <si>
    <t>Type of Affordable Units:</t>
  </si>
  <si>
    <t xml:space="preserve">     Family</t>
  </si>
  <si>
    <t xml:space="preserve">       Family For-Sale</t>
  </si>
  <si>
    <t xml:space="preserve">       Family Rental</t>
  </si>
  <si>
    <t xml:space="preserve">     Senior</t>
  </si>
  <si>
    <t xml:space="preserve">       Senior For-Sale</t>
  </si>
  <si>
    <t xml:space="preserve">       Senior Rental</t>
  </si>
  <si>
    <t xml:space="preserve">       Supportive For-Sale</t>
  </si>
  <si>
    <t xml:space="preserve">       Supportive Rental</t>
  </si>
  <si>
    <t>Bedroom/Income Splits:</t>
  </si>
  <si>
    <t xml:space="preserve">     1 BR/or Efficiency Affordable Units</t>
  </si>
  <si>
    <t xml:space="preserve">       Very Low-Income:</t>
  </si>
  <si>
    <t xml:space="preserve">       Low-Income:</t>
  </si>
  <si>
    <t xml:space="preserve">       Moderate-Income:</t>
  </si>
  <si>
    <t xml:space="preserve">     2 BR Affordable Units</t>
  </si>
  <si>
    <t xml:space="preserve">     3+ BR Affordable Units</t>
  </si>
  <si>
    <t xml:space="preserve">     Supportive/Special Needs Units:</t>
  </si>
  <si>
    <t>OVERALL PRIOR AND THIRD ROUND SUMMARY</t>
  </si>
  <si>
    <t>NUMBER</t>
  </si>
  <si>
    <t>PERCENT</t>
  </si>
  <si>
    <t>Total Units</t>
  </si>
  <si>
    <t>-</t>
  </si>
  <si>
    <t>Very-Low Income Units</t>
  </si>
  <si>
    <t>Low-Income</t>
  </si>
  <si>
    <t>Moderate-Income</t>
  </si>
  <si>
    <t>Family</t>
  </si>
  <si>
    <t>Senior</t>
  </si>
  <si>
    <t>Supportive/Special Needs</t>
  </si>
  <si>
    <t>For Sale</t>
  </si>
  <si>
    <t>Rental</t>
  </si>
  <si>
    <t>Very Low Income Units approved and constructed since July 17, 2008</t>
  </si>
  <si>
    <t>Development/Compliance Mechanism</t>
  </si>
  <si>
    <t>Total Affordable Units</t>
  </si>
  <si>
    <t>VLI units constructed as of date of report</t>
  </si>
  <si>
    <t>VLI units not constructed as of date of this report but still planned</t>
  </si>
  <si>
    <r>
      <t>Type of Very Low Income Unit</t>
    </r>
    <r>
      <rPr>
        <sz val="12"/>
        <color theme="1"/>
        <rFont val="Calibri"/>
        <family val="2"/>
        <scheme val="minor"/>
      </rPr>
      <t xml:space="preserve"> (Family, Senior, Special Needs)</t>
    </r>
  </si>
  <si>
    <t>This tab provides reporting required on very low income units, i.e. units affordable to and reserved for households at or below 30% of regional median income.</t>
  </si>
  <si>
    <t>See N.J.S.A. 52:27D-329.1.</t>
  </si>
  <si>
    <t>Compliance Mechanism(s)</t>
  </si>
  <si>
    <t>Status</t>
  </si>
  <si>
    <t>Rounds</t>
  </si>
  <si>
    <t>Accessory apartment program</t>
  </si>
  <si>
    <t>Assisted living residence</t>
  </si>
  <si>
    <t>Extension of expiring controls</t>
  </si>
  <si>
    <t>Inclusionary zoning</t>
  </si>
  <si>
    <t>Market-to-Affordable</t>
  </si>
  <si>
    <t>RCA (approved pre-2008)</t>
  </si>
  <si>
    <t>Redevelopment</t>
  </si>
  <si>
    <t>Support and special needs</t>
  </si>
  <si>
    <t>Other</t>
  </si>
  <si>
    <t>No approvals</t>
  </si>
  <si>
    <t>Approved not built</t>
  </si>
  <si>
    <t>Built</t>
  </si>
  <si>
    <t>Prior Round</t>
  </si>
  <si>
    <t>Prior and Third Round</t>
  </si>
  <si>
    <t>2. REHABILITATION</t>
  </si>
  <si>
    <t>1. GENERAL INFORMATION AND TRUST FUND MONITORING</t>
  </si>
  <si>
    <t>3. PRIOR AND THIRD ROUND MONITORING</t>
  </si>
  <si>
    <t>4. VERY LOW INCOME REPORTING</t>
  </si>
  <si>
    <t>ADMINISTRATION: Date in Approved Spending Plan to Present</t>
  </si>
  <si>
    <t>AFFORDABILITY ASSISTANCE: Date in Approved Spending Plan to Present</t>
  </si>
  <si>
    <t>Date through which funds reported:</t>
  </si>
  <si>
    <r>
      <t>Rehabilitation program administrator(s) with email, phone number, and address:</t>
    </r>
    <r>
      <rPr>
        <sz val="12"/>
        <color rgb="FF000000"/>
        <rFont val="Calibri"/>
        <family val="2"/>
      </rPr>
      <t xml:space="preserve"> (if multiple rehab programs list administrator for each)</t>
    </r>
  </si>
  <si>
    <t>Construction required to begin by (for mechanisms other than inclusionary development):</t>
  </si>
  <si>
    <t xml:space="preserve">     Supportive/Special needs</t>
  </si>
  <si>
    <t>https://ahpnj.org/member_docs/Income_Limits_2019_FINAL.pdf</t>
  </si>
  <si>
    <t xml:space="preserve">*View 2020 income limits: https://ahpnj.org/member_docs/Income_Limits_2020.pdf </t>
  </si>
  <si>
    <t>City of Cape May</t>
  </si>
  <si>
    <t>Cape May</t>
  </si>
  <si>
    <t>Louis Belasco/ Municipal Housing Liason</t>
  </si>
  <si>
    <t>Louis Belasco</t>
  </si>
  <si>
    <t>assessor@capemaycity.com</t>
  </si>
  <si>
    <t>2/28/2018 to Present</t>
  </si>
  <si>
    <t>608 Washington Street</t>
  </si>
  <si>
    <t>VT Urban Renewal</t>
  </si>
  <si>
    <t>Yes</t>
  </si>
  <si>
    <t>No</t>
  </si>
  <si>
    <t>All</t>
  </si>
  <si>
    <t>Y</t>
  </si>
  <si>
    <t>≥30 years</t>
  </si>
  <si>
    <t>N</t>
  </si>
  <si>
    <t>205 individuals</t>
  </si>
  <si>
    <t>1 to 205</t>
  </si>
  <si>
    <t>Inception - 09/04/2018</t>
  </si>
  <si>
    <t>Barry, Corrado, and Gibson</t>
  </si>
  <si>
    <t>Legal</t>
  </si>
  <si>
    <t>Polistina and Associates</t>
  </si>
  <si>
    <t>Planning</t>
  </si>
  <si>
    <t>Administration/MHL</t>
  </si>
  <si>
    <t>None</t>
  </si>
  <si>
    <t>***Affordability Assistance must equal at least 30% of revenues collected after July 2008, with 1/3 of that dedicated to very low-income Affordability Assistance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</si>
</sst>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mm/dd/yy_)"/>
    <numFmt numFmtId="167" formatCode="&quot;$&quot;#,##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name val="TimesNewRomanPS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u/>
      <sz val="12"/>
      <color theme="10"/>
      <name val="Calibri"/>
      <family val="2"/>
      <scheme val="minor"/>
    </font>
    <font>
      <b/>
      <sz val="14"/>
      <name val="Calibri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7" fillId="0" borderId="0" applyNumberFormat="0" applyFill="0" applyBorder="0" applyAlignment="0" applyProtection="0"/>
  </cellStyleXfs>
  <cellXfs count="201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2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  <xf numFmtId="164" fontId="1" fillId="0" borderId="5" xfId="1" applyNumberFormat="1" applyFont="1" applyBorder="1"/>
    <xf numFmtId="0" fontId="2" fillId="0" borderId="7" xfId="0" applyFont="1" applyBorder="1"/>
    <xf numFmtId="164" fontId="2" fillId="3" borderId="8" xfId="1" applyNumberFormat="1" applyFont="1" applyFill="1" applyBorder="1"/>
    <xf numFmtId="8" fontId="1" fillId="0" borderId="0" xfId="0" applyNumberFormat="1" applyFont="1"/>
    <xf numFmtId="0" fontId="1" fillId="0" borderId="5" xfId="0" applyFont="1" applyBorder="1"/>
    <xf numFmtId="165" fontId="1" fillId="0" borderId="6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Fill="1" applyBorder="1"/>
    <xf numFmtId="0" fontId="1" fillId="0" borderId="0" xfId="0" applyFont="1" applyBorder="1"/>
    <xf numFmtId="8" fontId="1" fillId="0" borderId="6" xfId="0" applyNumberFormat="1" applyFont="1" applyBorder="1"/>
    <xf numFmtId="0" fontId="1" fillId="0" borderId="4" xfId="0" applyFont="1" applyFill="1" applyBorder="1"/>
    <xf numFmtId="164" fontId="1" fillId="0" borderId="6" xfId="1" applyNumberFormat="1" applyFont="1" applyBorder="1"/>
    <xf numFmtId="164" fontId="2" fillId="0" borderId="0" xfId="1" applyNumberFormat="1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5" fillId="0" borderId="0" xfId="3" applyFont="1" applyAlignment="1">
      <alignment horizontal="left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/>
    <xf numFmtId="0" fontId="7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Border="1" applyAlignment="1">
      <alignment horizontal="center"/>
    </xf>
    <xf numFmtId="0" fontId="8" fillId="0" borderId="0" xfId="0" applyFont="1" applyBorder="1"/>
    <xf numFmtId="0" fontId="5" fillId="0" borderId="0" xfId="3" applyFont="1" applyBorder="1" applyAlignment="1">
      <alignment horizontal="center"/>
    </xf>
    <xf numFmtId="0" fontId="5" fillId="0" borderId="0" xfId="3" applyFont="1" applyBorder="1" applyAlignment="1">
      <alignment horizontal="left"/>
    </xf>
    <xf numFmtId="0" fontId="5" fillId="0" borderId="0" xfId="3" applyFont="1" applyBorder="1" applyAlignment="1">
      <alignment horizontal="right"/>
    </xf>
    <xf numFmtId="0" fontId="5" fillId="0" borderId="0" xfId="3" applyFont="1" applyAlignment="1">
      <alignment horizontal="right"/>
    </xf>
    <xf numFmtId="0" fontId="7" fillId="0" borderId="0" xfId="3" applyFont="1" applyAlignment="1">
      <alignment horizontal="center"/>
    </xf>
    <xf numFmtId="0" fontId="5" fillId="0" borderId="17" xfId="3" applyFont="1" applyBorder="1" applyAlignment="1">
      <alignment horizontal="center"/>
    </xf>
    <xf numFmtId="0" fontId="6" fillId="0" borderId="17" xfId="3" applyFont="1" applyBorder="1" applyAlignment="1">
      <alignment horizontal="center" vertical="center" wrapText="1"/>
    </xf>
    <xf numFmtId="166" fontId="6" fillId="0" borderId="17" xfId="3" applyNumberFormat="1" applyFont="1" applyBorder="1" applyAlignment="1">
      <alignment horizontal="center" vertical="center" wrapText="1"/>
    </xf>
    <xf numFmtId="7" fontId="6" fillId="0" borderId="17" xfId="3" applyNumberFormat="1" applyFont="1" applyBorder="1" applyAlignment="1">
      <alignment horizontal="center" vertical="center" wrapText="1"/>
    </xf>
    <xf numFmtId="0" fontId="6" fillId="0" borderId="17" xfId="3" applyFont="1" applyBorder="1"/>
    <xf numFmtId="0" fontId="6" fillId="0" borderId="17" xfId="3" quotePrefix="1" applyFont="1" applyBorder="1" applyAlignment="1">
      <alignment horizontal="center"/>
    </xf>
    <xf numFmtId="0" fontId="6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166" fontId="6" fillId="0" borderId="17" xfId="3" applyNumberFormat="1" applyFont="1" applyBorder="1" applyAlignment="1">
      <alignment horizontal="center"/>
    </xf>
    <xf numFmtId="7" fontId="6" fillId="0" borderId="17" xfId="3" applyNumberFormat="1" applyFont="1" applyBorder="1" applyAlignment="1">
      <alignment horizontal="center"/>
    </xf>
    <xf numFmtId="14" fontId="6" fillId="0" borderId="17" xfId="3" applyNumberFormat="1" applyFont="1" applyBorder="1" applyAlignment="1">
      <alignment horizontal="center"/>
    </xf>
    <xf numFmtId="0" fontId="6" fillId="0" borderId="0" xfId="3" applyFont="1" applyBorder="1"/>
    <xf numFmtId="166" fontId="6" fillId="0" borderId="0" xfId="3" applyNumberFormat="1" applyFont="1" applyBorder="1" applyAlignment="1">
      <alignment horizontal="center"/>
    </xf>
    <xf numFmtId="7" fontId="6" fillId="0" borderId="0" xfId="3" applyNumberFormat="1" applyFont="1" applyBorder="1" applyAlignment="1">
      <alignment horizontal="center"/>
    </xf>
    <xf numFmtId="0" fontId="7" fillId="0" borderId="18" xfId="3" applyFont="1" applyBorder="1"/>
    <xf numFmtId="0" fontId="7" fillId="0" borderId="18" xfId="3" applyFont="1" applyBorder="1" applyAlignment="1">
      <alignment horizontal="center"/>
    </xf>
    <xf numFmtId="0" fontId="2" fillId="0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14" fontId="1" fillId="0" borderId="21" xfId="0" applyNumberFormat="1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1" xfId="0" applyFont="1" applyBorder="1"/>
    <xf numFmtId="0" fontId="1" fillId="0" borderId="5" xfId="0" applyFont="1" applyFill="1" applyBorder="1" applyAlignment="1">
      <alignment wrapText="1"/>
    </xf>
    <xf numFmtId="0" fontId="1" fillId="0" borderId="21" xfId="0" applyFont="1" applyFill="1" applyBorder="1"/>
    <xf numFmtId="0" fontId="1" fillId="0" borderId="5" xfId="0" applyFont="1" applyFill="1" applyBorder="1"/>
    <xf numFmtId="0" fontId="2" fillId="0" borderId="23" xfId="0" applyFont="1" applyFill="1" applyBorder="1"/>
    <xf numFmtId="0" fontId="1" fillId="0" borderId="24" xfId="0" applyFont="1" applyFill="1" applyBorder="1" applyAlignment="1">
      <alignment wrapText="1"/>
    </xf>
    <xf numFmtId="0" fontId="12" fillId="0" borderId="23" xfId="0" applyFont="1" applyBorder="1"/>
    <xf numFmtId="0" fontId="1" fillId="0" borderId="24" xfId="0" applyFont="1" applyBorder="1" applyAlignment="1">
      <alignment wrapText="1"/>
    </xf>
    <xf numFmtId="0" fontId="13" fillId="3" borderId="1" xfId="0" applyFont="1" applyFill="1" applyBorder="1"/>
    <xf numFmtId="0" fontId="1" fillId="3" borderId="19" xfId="0" applyFont="1" applyFill="1" applyBorder="1" applyAlignment="1">
      <alignment wrapText="1"/>
    </xf>
    <xf numFmtId="0" fontId="1" fillId="3" borderId="25" xfId="0" applyFont="1" applyFill="1" applyBorder="1"/>
    <xf numFmtId="0" fontId="2" fillId="0" borderId="4" xfId="0" applyFont="1" applyBorder="1"/>
    <xf numFmtId="0" fontId="1" fillId="0" borderId="10" xfId="0" applyFont="1" applyBorder="1" applyAlignment="1">
      <alignment wrapText="1"/>
    </xf>
    <xf numFmtId="0" fontId="1" fillId="0" borderId="16" xfId="0" applyFont="1" applyBorder="1"/>
    <xf numFmtId="0" fontId="13" fillId="3" borderId="26" xfId="0" applyFont="1" applyFill="1" applyBorder="1"/>
    <xf numFmtId="0" fontId="1" fillId="3" borderId="20" xfId="0" applyFont="1" applyFill="1" applyBorder="1" applyAlignment="1">
      <alignment wrapText="1"/>
    </xf>
    <xf numFmtId="0" fontId="1" fillId="3" borderId="0" xfId="0" applyFont="1" applyFill="1" applyBorder="1"/>
    <xf numFmtId="0" fontId="2" fillId="0" borderId="27" xfId="0" applyFont="1" applyBorder="1"/>
    <xf numFmtId="0" fontId="13" fillId="3" borderId="28" xfId="0" applyFont="1" applyFill="1" applyBorder="1"/>
    <xf numFmtId="0" fontId="1" fillId="3" borderId="29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2" fillId="0" borderId="16" xfId="0" applyFont="1" applyBorder="1"/>
    <xf numFmtId="0" fontId="1" fillId="0" borderId="16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3" borderId="31" xfId="0" applyFont="1" applyFill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32" xfId="0" applyFont="1" applyFill="1" applyBorder="1"/>
    <xf numFmtId="0" fontId="1" fillId="2" borderId="25" xfId="0" applyFont="1" applyFill="1" applyBorder="1" applyAlignment="1">
      <alignment wrapText="1"/>
    </xf>
    <xf numFmtId="0" fontId="1" fillId="2" borderId="33" xfId="0" applyFont="1" applyFill="1" applyBorder="1" applyAlignment="1">
      <alignment wrapText="1"/>
    </xf>
    <xf numFmtId="0" fontId="1" fillId="0" borderId="12" xfId="0" applyFont="1" applyBorder="1"/>
    <xf numFmtId="0" fontId="2" fillId="0" borderId="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35" xfId="0" applyFont="1" applyFill="1" applyBorder="1"/>
    <xf numFmtId="0" fontId="1" fillId="3" borderId="36" xfId="0" applyFont="1" applyFill="1" applyBorder="1" applyAlignment="1">
      <alignment wrapText="1"/>
    </xf>
    <xf numFmtId="0" fontId="1" fillId="3" borderId="37" xfId="0" applyFont="1" applyFill="1" applyBorder="1" applyAlignment="1">
      <alignment wrapText="1"/>
    </xf>
    <xf numFmtId="0" fontId="2" fillId="0" borderId="38" xfId="0" applyFont="1" applyFill="1" applyBorder="1"/>
    <xf numFmtId="0" fontId="1" fillId="3" borderId="39" xfId="0" applyFont="1" applyFill="1" applyBorder="1" applyAlignment="1">
      <alignment wrapText="1"/>
    </xf>
    <xf numFmtId="9" fontId="1" fillId="3" borderId="40" xfId="2" applyFont="1" applyFill="1" applyBorder="1" applyAlignment="1">
      <alignment wrapText="1"/>
    </xf>
    <xf numFmtId="0" fontId="2" fillId="0" borderId="12" xfId="0" applyFont="1" applyFill="1" applyBorder="1"/>
    <xf numFmtId="0" fontId="1" fillId="3" borderId="0" xfId="0" applyFont="1" applyFill="1" applyBorder="1" applyAlignment="1">
      <alignment wrapText="1"/>
    </xf>
    <xf numFmtId="9" fontId="1" fillId="3" borderId="34" xfId="2" applyFont="1" applyFill="1" applyBorder="1" applyAlignment="1">
      <alignment wrapText="1"/>
    </xf>
    <xf numFmtId="0" fontId="2" fillId="0" borderId="41" xfId="0" applyFont="1" applyFill="1" applyBorder="1"/>
    <xf numFmtId="0" fontId="1" fillId="3" borderId="42" xfId="0" applyFont="1" applyFill="1" applyBorder="1" applyAlignment="1">
      <alignment wrapText="1"/>
    </xf>
    <xf numFmtId="9" fontId="1" fillId="3" borderId="43" xfId="2" applyFont="1" applyFill="1" applyBorder="1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6" xfId="0" applyBorder="1"/>
    <xf numFmtId="0" fontId="0" fillId="0" borderId="5" xfId="0" applyBorder="1"/>
    <xf numFmtId="0" fontId="0" fillId="0" borderId="11" xfId="0" applyBorder="1"/>
    <xf numFmtId="0" fontId="12" fillId="0" borderId="0" xfId="0" applyFont="1"/>
    <xf numFmtId="0" fontId="12" fillId="4" borderId="19" xfId="0" applyFont="1" applyFill="1" applyBorder="1" applyAlignment="1">
      <alignment wrapText="1"/>
    </xf>
    <xf numFmtId="0" fontId="12" fillId="0" borderId="0" xfId="0" applyFont="1" applyFill="1" applyBorder="1"/>
    <xf numFmtId="0" fontId="12" fillId="4" borderId="0" xfId="0" applyFont="1" applyFill="1"/>
    <xf numFmtId="0" fontId="0" fillId="0" borderId="5" xfId="0" applyFont="1" applyBorder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4" xfId="0" applyFont="1" applyFill="1" applyBorder="1"/>
    <xf numFmtId="0" fontId="1" fillId="3" borderId="16" xfId="0" applyFont="1" applyFill="1" applyBorder="1" applyAlignment="1">
      <alignment wrapText="1"/>
    </xf>
    <xf numFmtId="9" fontId="1" fillId="3" borderId="45" xfId="2" applyFont="1" applyFill="1" applyBorder="1" applyAlignment="1">
      <alignment wrapText="1"/>
    </xf>
    <xf numFmtId="0" fontId="12" fillId="4" borderId="1" xfId="0" applyFont="1" applyFill="1" applyBorder="1"/>
    <xf numFmtId="0" fontId="12" fillId="4" borderId="15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43" xfId="0" applyFont="1" applyFill="1" applyBorder="1" applyAlignment="1">
      <alignment wrapText="1"/>
    </xf>
    <xf numFmtId="0" fontId="1" fillId="0" borderId="37" xfId="0" applyFont="1" applyBorder="1" applyAlignment="1">
      <alignment wrapText="1"/>
    </xf>
    <xf numFmtId="0" fontId="11" fillId="0" borderId="37" xfId="0" applyFont="1" applyBorder="1" applyAlignment="1">
      <alignment wrapText="1"/>
    </xf>
    <xf numFmtId="0" fontId="2" fillId="0" borderId="4" xfId="0" applyFont="1" applyBorder="1" applyAlignment="1">
      <alignment wrapText="1"/>
    </xf>
    <xf numFmtId="14" fontId="1" fillId="0" borderId="37" xfId="0" applyNumberFormat="1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3" borderId="43" xfId="0" applyFont="1" applyFill="1" applyBorder="1" applyAlignment="1">
      <alignment wrapText="1"/>
    </xf>
    <xf numFmtId="0" fontId="1" fillId="3" borderId="33" xfId="0" applyFont="1" applyFill="1" applyBorder="1" applyAlignment="1">
      <alignment wrapText="1"/>
    </xf>
    <xf numFmtId="0" fontId="14" fillId="0" borderId="0" xfId="3" applyFont="1" applyAlignment="1">
      <alignment horizontal="left"/>
    </xf>
    <xf numFmtId="0" fontId="2" fillId="0" borderId="8" xfId="0" applyFont="1" applyBorder="1"/>
    <xf numFmtId="167" fontId="1" fillId="3" borderId="6" xfId="1" applyNumberFormat="1" applyFont="1" applyFill="1" applyBorder="1"/>
    <xf numFmtId="167" fontId="2" fillId="3" borderId="11" xfId="0" applyNumberFormat="1" applyFont="1" applyFill="1" applyBorder="1"/>
    <xf numFmtId="167" fontId="2" fillId="3" borderId="11" xfId="1" applyNumberFormat="1" applyFont="1" applyFill="1" applyBorder="1"/>
    <xf numFmtId="0" fontId="6" fillId="0" borderId="0" xfId="3" applyFont="1" applyBorder="1" applyAlignment="1">
      <alignment horizontal="left"/>
    </xf>
    <xf numFmtId="0" fontId="5" fillId="0" borderId="5" xfId="3" applyFont="1" applyBorder="1" applyAlignment="1">
      <alignment horizontal="left"/>
    </xf>
    <xf numFmtId="0" fontId="5" fillId="0" borderId="5" xfId="3" applyFont="1" applyBorder="1" applyAlignment="1">
      <alignment horizontal="center"/>
    </xf>
    <xf numFmtId="0" fontId="10" fillId="0" borderId="5" xfId="3" applyFont="1" applyBorder="1" applyAlignment="1">
      <alignment horizontal="left" wrapText="1"/>
    </xf>
    <xf numFmtId="0" fontId="5" fillId="0" borderId="5" xfId="3" applyFont="1" applyBorder="1" applyAlignment="1">
      <alignment horizontal="left" vertical="center" wrapText="1"/>
    </xf>
    <xf numFmtId="0" fontId="2" fillId="0" borderId="47" xfId="0" applyFont="1" applyFill="1" applyBorder="1"/>
    <xf numFmtId="0" fontId="1" fillId="0" borderId="22" xfId="0" applyFont="1" applyFill="1" applyBorder="1"/>
    <xf numFmtId="0" fontId="2" fillId="0" borderId="48" xfId="0" applyFont="1" applyFill="1" applyBorder="1"/>
    <xf numFmtId="0" fontId="1" fillId="0" borderId="24" xfId="0" applyFont="1" applyFill="1" applyBorder="1"/>
    <xf numFmtId="0" fontId="2" fillId="0" borderId="48" xfId="0" applyFont="1" applyBorder="1"/>
    <xf numFmtId="0" fontId="1" fillId="0" borderId="24" xfId="0" applyFont="1" applyBorder="1"/>
    <xf numFmtId="0" fontId="2" fillId="0" borderId="49" xfId="0" applyFont="1" applyFill="1" applyBorder="1"/>
    <xf numFmtId="0" fontId="1" fillId="0" borderId="20" xfId="0" applyFont="1" applyBorder="1"/>
    <xf numFmtId="0" fontId="0" fillId="0" borderId="0" xfId="0" applyFont="1" applyFill="1" applyBorder="1"/>
    <xf numFmtId="0" fontId="17" fillId="0" borderId="0" xfId="4" applyFill="1" applyBorder="1"/>
    <xf numFmtId="0" fontId="17" fillId="0" borderId="0" xfId="4"/>
    <xf numFmtId="0" fontId="14" fillId="5" borderId="0" xfId="3" applyFont="1" applyFill="1" applyAlignment="1">
      <alignment horizontal="left"/>
    </xf>
    <xf numFmtId="0" fontId="14" fillId="5" borderId="0" xfId="3" applyFont="1" applyFill="1" applyAlignment="1">
      <alignment horizontal="center"/>
    </xf>
    <xf numFmtId="0" fontId="15" fillId="5" borderId="0" xfId="3" applyFont="1" applyFill="1" applyAlignment="1">
      <alignment horizontal="center"/>
    </xf>
    <xf numFmtId="0" fontId="15" fillId="5" borderId="0" xfId="3" applyFont="1" applyFill="1"/>
    <xf numFmtId="0" fontId="16" fillId="5" borderId="0" xfId="3" applyFont="1" applyFill="1"/>
    <xf numFmtId="0" fontId="18" fillId="6" borderId="0" xfId="3" applyFont="1" applyFill="1" applyAlignment="1">
      <alignment horizontal="left"/>
    </xf>
    <xf numFmtId="0" fontId="18" fillId="6" borderId="0" xfId="3" applyFont="1" applyFill="1" applyAlignment="1">
      <alignment horizontal="center"/>
    </xf>
    <xf numFmtId="0" fontId="16" fillId="6" borderId="0" xfId="3" applyFont="1" applyFill="1" applyAlignment="1">
      <alignment horizontal="center"/>
    </xf>
    <xf numFmtId="0" fontId="16" fillId="6" borderId="0" xfId="3" applyFont="1" applyFill="1"/>
    <xf numFmtId="0" fontId="14" fillId="7" borderId="0" xfId="3" applyFont="1" applyFill="1" applyAlignment="1">
      <alignment horizontal="left"/>
    </xf>
    <xf numFmtId="0" fontId="0" fillId="7" borderId="0" xfId="0" applyFill="1"/>
    <xf numFmtId="14" fontId="1" fillId="0" borderId="24" xfId="0" quotePrefix="1" applyNumberFormat="1" applyFont="1" applyFill="1" applyBorder="1"/>
    <xf numFmtId="14" fontId="1" fillId="0" borderId="24" xfId="0" applyNumberFormat="1" applyFont="1" applyBorder="1"/>
    <xf numFmtId="0" fontId="17" fillId="0" borderId="24" xfId="4" applyBorder="1"/>
    <xf numFmtId="14" fontId="2" fillId="0" borderId="0" xfId="0" applyNumberFormat="1" applyFont="1" applyFill="1"/>
    <xf numFmtId="0" fontId="0" fillId="0" borderId="4" xfId="0" applyFont="1" applyBorder="1"/>
    <xf numFmtId="0" fontId="0" fillId="0" borderId="5" xfId="0" applyFont="1" applyBorder="1"/>
    <xf numFmtId="0" fontId="5" fillId="0" borderId="0" xfId="3" applyFont="1" applyFill="1" applyAlignment="1">
      <alignment horizontal="center"/>
    </xf>
    <xf numFmtId="0" fontId="5" fillId="0" borderId="0" xfId="3" applyFont="1" applyFill="1" applyAlignment="1">
      <alignment horizontal="left"/>
    </xf>
    <xf numFmtId="0" fontId="6" fillId="0" borderId="0" xfId="3" applyFont="1" applyFill="1" applyAlignment="1">
      <alignment horizontal="center"/>
    </xf>
    <xf numFmtId="0" fontId="6" fillId="0" borderId="0" xfId="3" applyFont="1" applyFill="1"/>
    <xf numFmtId="0" fontId="7" fillId="0" borderId="0" xfId="3" applyFont="1" applyFill="1"/>
    <xf numFmtId="0" fontId="14" fillId="8" borderId="0" xfId="3" applyFont="1" applyFill="1" applyAlignment="1">
      <alignment horizontal="left"/>
    </xf>
    <xf numFmtId="0" fontId="5" fillId="8" borderId="0" xfId="3" applyFont="1" applyFill="1" applyAlignment="1">
      <alignment horizontal="center"/>
    </xf>
    <xf numFmtId="0" fontId="19" fillId="0" borderId="0" xfId="0" applyFont="1"/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7" xfId="3" applyFont="1" applyBorder="1" applyAlignment="1">
      <alignment horizontal="center"/>
    </xf>
    <xf numFmtId="0" fontId="7" fillId="0" borderId="17" xfId="3" applyFont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3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hpnj.org/member_docs/Income_Limits_2017.pdf" TargetMode="External"/><Relationship Id="rId2" Type="http://schemas.openxmlformats.org/officeDocument/2006/relationships/hyperlink" Target="https://ahpnj.org/member_docs/Income_Limits_2018.pdf" TargetMode="External"/><Relationship Id="rId1" Type="http://schemas.openxmlformats.org/officeDocument/2006/relationships/hyperlink" Target="https://ahpnj.org/member_docs/Income_Limits_2019_FINAL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ssessor@capemaycity.com" TargetMode="External"/><Relationship Id="rId4" Type="http://schemas.openxmlformats.org/officeDocument/2006/relationships/hyperlink" Target="mailto:assessor@capemaycity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T59"/>
  <sheetViews>
    <sheetView tabSelected="1" workbookViewId="0">
      <selection activeCell="A60" sqref="A60"/>
    </sheetView>
  </sheetViews>
  <sheetFormatPr defaultColWidth="10.83203125" defaultRowHeight="15.5"/>
  <cols>
    <col min="1" max="1" width="44.08203125" style="4" customWidth="1"/>
    <col min="2" max="2" width="40.33203125" style="4" customWidth="1"/>
    <col min="3" max="3" width="9.83203125" style="4" bestFit="1" customWidth="1"/>
    <col min="4" max="4" width="17.83203125" style="4" customWidth="1"/>
    <col min="5" max="16384" width="10.83203125" style="4"/>
  </cols>
  <sheetData>
    <row r="1" spans="1:20" s="183" customFormat="1" ht="24" customHeight="1">
      <c r="A1" s="184" t="s">
        <v>243</v>
      </c>
      <c r="B1" s="185"/>
      <c r="C1" s="185"/>
      <c r="D1" s="185"/>
      <c r="E1" s="179"/>
      <c r="F1" s="180"/>
      <c r="G1" s="179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2"/>
    </row>
    <row r="2" spans="1:20" s="31" customFormat="1" ht="12" customHeight="1">
      <c r="A2" s="141"/>
      <c r="B2" s="28"/>
      <c r="C2" s="28"/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s="2" customFormat="1">
      <c r="A3" s="151" t="s">
        <v>0</v>
      </c>
      <c r="B3" s="152" t="s">
        <v>254</v>
      </c>
      <c r="C3" s="1"/>
    </row>
    <row r="4" spans="1:20" s="2" customFormat="1">
      <c r="A4" s="153" t="s">
        <v>1</v>
      </c>
      <c r="B4" s="154" t="s">
        <v>255</v>
      </c>
    </row>
    <row r="5" spans="1:20" s="2" customFormat="1">
      <c r="A5" s="153" t="s">
        <v>248</v>
      </c>
      <c r="B5" s="173">
        <v>43982</v>
      </c>
    </row>
    <row r="6" spans="1:20">
      <c r="A6" s="155"/>
      <c r="B6" s="156"/>
    </row>
    <row r="7" spans="1:20">
      <c r="A7" s="155" t="s">
        <v>2</v>
      </c>
      <c r="B7" s="156" t="s">
        <v>256</v>
      </c>
    </row>
    <row r="8" spans="1:20">
      <c r="A8" s="155" t="s">
        <v>3</v>
      </c>
      <c r="B8" s="174">
        <v>43982</v>
      </c>
    </row>
    <row r="9" spans="1:20">
      <c r="A9" s="155" t="s">
        <v>4</v>
      </c>
      <c r="B9" s="175" t="s">
        <v>258</v>
      </c>
    </row>
    <row r="10" spans="1:20">
      <c r="A10" s="155"/>
      <c r="B10" s="156"/>
    </row>
    <row r="11" spans="1:20">
      <c r="A11" s="155" t="s">
        <v>5</v>
      </c>
      <c r="B11" s="156" t="s">
        <v>257</v>
      </c>
    </row>
    <row r="12" spans="1:20">
      <c r="A12" s="155" t="s">
        <v>4</v>
      </c>
      <c r="B12" s="175" t="s">
        <v>258</v>
      </c>
    </row>
    <row r="13" spans="1:20">
      <c r="A13" s="155"/>
      <c r="B13" s="156"/>
    </row>
    <row r="14" spans="1:20">
      <c r="A14" s="157" t="s">
        <v>6</v>
      </c>
      <c r="B14" s="158">
        <v>2020</v>
      </c>
    </row>
    <row r="15" spans="1:20">
      <c r="A15" s="3"/>
    </row>
    <row r="16" spans="1:20" ht="16.5" customHeight="1">
      <c r="A16" s="6" t="s">
        <v>7</v>
      </c>
      <c r="B16" s="190"/>
      <c r="C16" s="190"/>
      <c r="D16" s="190"/>
    </row>
    <row r="17" spans="1:4" ht="16" thickBot="1">
      <c r="A17" s="2"/>
      <c r="B17" s="1" t="s">
        <v>270</v>
      </c>
      <c r="C17" s="176">
        <v>43982</v>
      </c>
      <c r="D17" s="1" t="s">
        <v>8</v>
      </c>
    </row>
    <row r="18" spans="1:4">
      <c r="A18" s="7" t="s">
        <v>9</v>
      </c>
      <c r="B18" s="8"/>
      <c r="C18" s="8"/>
      <c r="D18" s="9"/>
    </row>
    <row r="19" spans="1:4">
      <c r="A19" s="10" t="s">
        <v>10</v>
      </c>
      <c r="B19" s="11"/>
      <c r="C19" s="11">
        <v>0</v>
      </c>
      <c r="D19" s="143">
        <f>SUM(B19:C19)</f>
        <v>0</v>
      </c>
    </row>
    <row r="20" spans="1:4">
      <c r="A20" s="10" t="s">
        <v>11</v>
      </c>
      <c r="B20" s="11"/>
      <c r="C20" s="11">
        <v>374490.74</v>
      </c>
      <c r="D20" s="143">
        <f t="shared" ref="D20:D24" si="0">SUM(B20:C20)</f>
        <v>374490.74</v>
      </c>
    </row>
    <row r="21" spans="1:4">
      <c r="A21" s="10" t="s">
        <v>12</v>
      </c>
      <c r="B21" s="11"/>
      <c r="C21" s="11">
        <v>17712.240000000002</v>
      </c>
      <c r="D21" s="143">
        <f t="shared" si="0"/>
        <v>17712.240000000002</v>
      </c>
    </row>
    <row r="22" spans="1:4">
      <c r="A22" s="10" t="s">
        <v>13</v>
      </c>
      <c r="B22" s="11"/>
      <c r="C22" s="11">
        <v>0</v>
      </c>
      <c r="D22" s="143">
        <f t="shared" si="0"/>
        <v>0</v>
      </c>
    </row>
    <row r="23" spans="1:4">
      <c r="A23" s="10" t="s">
        <v>14</v>
      </c>
      <c r="B23" s="11"/>
      <c r="C23" s="11">
        <v>0</v>
      </c>
      <c r="D23" s="143">
        <f t="shared" si="0"/>
        <v>0</v>
      </c>
    </row>
    <row r="24" spans="1:4" ht="16" thickBot="1">
      <c r="A24" s="12" t="s">
        <v>15</v>
      </c>
      <c r="B24" s="13">
        <f>SUM(B19:B23)</f>
        <v>0</v>
      </c>
      <c r="C24" s="13">
        <f>SUM(C19:C23)</f>
        <v>392202.98</v>
      </c>
      <c r="D24" s="143">
        <f t="shared" si="0"/>
        <v>392202.98</v>
      </c>
    </row>
    <row r="25" spans="1:4" ht="16" thickBot="1"/>
    <row r="26" spans="1:4">
      <c r="A26" s="7" t="s">
        <v>16</v>
      </c>
      <c r="B26" s="8"/>
      <c r="C26" s="8"/>
      <c r="D26" s="9"/>
    </row>
    <row r="27" spans="1:4">
      <c r="A27" s="10" t="s">
        <v>17</v>
      </c>
      <c r="B27" s="11"/>
      <c r="C27" s="11">
        <v>25263.58</v>
      </c>
      <c r="D27" s="143">
        <f>SUM(B27:C27)</f>
        <v>25263.58</v>
      </c>
    </row>
    <row r="28" spans="1:4">
      <c r="A28" s="10" t="s">
        <v>18</v>
      </c>
      <c r="B28" s="11"/>
      <c r="C28" s="11">
        <v>0</v>
      </c>
      <c r="D28" s="143">
        <f t="shared" ref="D28:D32" si="1">SUM(B28:C28)</f>
        <v>0</v>
      </c>
    </row>
    <row r="29" spans="1:4">
      <c r="A29" s="10" t="s">
        <v>19</v>
      </c>
      <c r="B29" s="11"/>
      <c r="C29" s="11">
        <v>0</v>
      </c>
      <c r="D29" s="143">
        <f t="shared" si="1"/>
        <v>0</v>
      </c>
    </row>
    <row r="30" spans="1:4">
      <c r="A30" s="10" t="s">
        <v>20</v>
      </c>
      <c r="B30" s="11"/>
      <c r="C30" s="11">
        <v>0</v>
      </c>
      <c r="D30" s="143">
        <f t="shared" si="1"/>
        <v>0</v>
      </c>
    </row>
    <row r="31" spans="1:4">
      <c r="A31" s="10" t="s">
        <v>21</v>
      </c>
      <c r="B31" s="11"/>
      <c r="C31" s="11">
        <v>0</v>
      </c>
      <c r="D31" s="143">
        <f t="shared" si="1"/>
        <v>0</v>
      </c>
    </row>
    <row r="32" spans="1:4" ht="16" thickBot="1">
      <c r="A32" s="12" t="s">
        <v>15</v>
      </c>
      <c r="B32" s="13">
        <f>SUM(B27:B31)</f>
        <v>0</v>
      </c>
      <c r="C32" s="13">
        <f>SUM(C27:C31)</f>
        <v>25263.58</v>
      </c>
      <c r="D32" s="143">
        <f t="shared" si="1"/>
        <v>25263.58</v>
      </c>
    </row>
    <row r="33" spans="1:4" ht="16" thickBot="1">
      <c r="B33" s="14"/>
      <c r="C33" s="14"/>
      <c r="D33" s="14"/>
    </row>
    <row r="34" spans="1:4">
      <c r="A34" s="191" t="s">
        <v>246</v>
      </c>
      <c r="B34" s="192"/>
      <c r="C34" s="193"/>
    </row>
    <row r="35" spans="1:4">
      <c r="A35" s="10" t="s">
        <v>22</v>
      </c>
      <c r="B35" s="15" t="s">
        <v>23</v>
      </c>
      <c r="C35" s="16" t="s">
        <v>24</v>
      </c>
    </row>
    <row r="36" spans="1:4">
      <c r="A36" s="177" t="s">
        <v>271</v>
      </c>
      <c r="B36" s="178" t="s">
        <v>272</v>
      </c>
      <c r="C36" s="16">
        <f>1597.5+1575+449.48+2910.24+911.86</f>
        <v>7444.079999999999</v>
      </c>
    </row>
    <row r="37" spans="1:4">
      <c r="A37" s="177" t="s">
        <v>273</v>
      </c>
      <c r="B37" s="178" t="s">
        <v>274</v>
      </c>
      <c r="C37" s="16">
        <f>3271+3858.5+690</f>
        <v>7819.5</v>
      </c>
    </row>
    <row r="38" spans="1:4">
      <c r="A38" s="177" t="s">
        <v>257</v>
      </c>
      <c r="B38" s="178" t="s">
        <v>275</v>
      </c>
      <c r="C38" s="16">
        <v>10000</v>
      </c>
    </row>
    <row r="39" spans="1:4">
      <c r="A39" s="10"/>
      <c r="B39" s="15"/>
      <c r="C39" s="16"/>
    </row>
    <row r="40" spans="1:4" ht="16" thickBot="1">
      <c r="A40" s="194" t="s">
        <v>15</v>
      </c>
      <c r="B40" s="195"/>
      <c r="C40" s="144">
        <f>SUM(C35:C39)</f>
        <v>25263.579999999998</v>
      </c>
    </row>
    <row r="41" spans="1:4" ht="16" thickBot="1">
      <c r="A41" s="17"/>
      <c r="B41" s="18"/>
      <c r="C41" s="19"/>
    </row>
    <row r="42" spans="1:4">
      <c r="A42" s="191" t="s">
        <v>247</v>
      </c>
      <c r="B42" s="192"/>
      <c r="C42" s="193"/>
    </row>
    <row r="43" spans="1:4">
      <c r="A43" s="10" t="s">
        <v>22</v>
      </c>
      <c r="B43" s="15" t="s">
        <v>25</v>
      </c>
      <c r="C43" s="16" t="s">
        <v>24</v>
      </c>
    </row>
    <row r="44" spans="1:4">
      <c r="A44" s="10"/>
      <c r="B44" s="15"/>
      <c r="C44" s="16"/>
    </row>
    <row r="45" spans="1:4" ht="16" thickBot="1">
      <c r="A45" s="194" t="s">
        <v>15</v>
      </c>
      <c r="B45" s="195"/>
      <c r="C45" s="144">
        <f>SUM(C43:C44)</f>
        <v>0</v>
      </c>
    </row>
    <row r="46" spans="1:4" ht="16" thickBot="1">
      <c r="A46" s="20"/>
      <c r="B46" s="20"/>
    </row>
    <row r="47" spans="1:4">
      <c r="A47" s="187" t="s">
        <v>26</v>
      </c>
      <c r="B47" s="188"/>
      <c r="C47" s="189"/>
    </row>
    <row r="48" spans="1:4">
      <c r="A48" s="10" t="s">
        <v>27</v>
      </c>
      <c r="B48" s="15" t="s">
        <v>28</v>
      </c>
      <c r="C48" s="21" t="s">
        <v>24</v>
      </c>
    </row>
    <row r="49" spans="1:3">
      <c r="A49" s="22"/>
      <c r="B49" s="15"/>
      <c r="C49" s="23"/>
    </row>
    <row r="50" spans="1:3" ht="16" thickBot="1">
      <c r="A50" s="12" t="s">
        <v>15</v>
      </c>
      <c r="B50" s="142"/>
      <c r="C50" s="145">
        <f>SUM(C49:C49)</f>
        <v>0</v>
      </c>
    </row>
    <row r="51" spans="1:3">
      <c r="A51" s="20"/>
      <c r="B51" s="20"/>
      <c r="C51" s="24"/>
    </row>
    <row r="52" spans="1:3">
      <c r="A52" s="25" t="s">
        <v>29</v>
      </c>
      <c r="B52" s="20"/>
      <c r="C52" s="24"/>
    </row>
    <row r="53" spans="1:3">
      <c r="A53" s="20"/>
      <c r="B53" s="20"/>
      <c r="C53" s="24"/>
    </row>
    <row r="54" spans="1:3">
      <c r="A54" s="159" t="s">
        <v>253</v>
      </c>
    </row>
    <row r="55" spans="1:3">
      <c r="A55" s="160" t="s">
        <v>252</v>
      </c>
    </row>
    <row r="56" spans="1:3">
      <c r="A56" s="161" t="s">
        <v>30</v>
      </c>
    </row>
    <row r="57" spans="1:3">
      <c r="A57" s="161" t="s">
        <v>31</v>
      </c>
    </row>
    <row r="58" spans="1:3">
      <c r="A58" s="4" t="s">
        <v>32</v>
      </c>
    </row>
    <row r="59" spans="1:3">
      <c r="A59" s="186" t="s">
        <v>277</v>
      </c>
    </row>
  </sheetData>
  <mergeCells count="6">
    <mergeCell ref="A47:C47"/>
    <mergeCell ref="B16:D16"/>
    <mergeCell ref="A34:C34"/>
    <mergeCell ref="A40:B40"/>
    <mergeCell ref="A42:C42"/>
    <mergeCell ref="A45:B45"/>
  </mergeCells>
  <dataValidations count="1">
    <dataValidation type="date" allowBlank="1" showInputMessage="1" showErrorMessage="1" sqref="A5:XFD5" xr:uid="{00000000-0002-0000-0000-000000000000}">
      <formula1>43831</formula1>
      <formula2>47484</formula2>
    </dataValidation>
  </dataValidations>
  <hyperlinks>
    <hyperlink ref="A55" r:id="rId1" xr:uid="{00000000-0004-0000-0000-000000000000}"/>
    <hyperlink ref="A56" r:id="rId2" xr:uid="{00000000-0004-0000-0000-000001000000}"/>
    <hyperlink ref="A57" r:id="rId3" xr:uid="{00000000-0004-0000-0000-000002000000}"/>
    <hyperlink ref="B12" r:id="rId4" xr:uid="{00000000-0004-0000-0000-000003000000}"/>
    <hyperlink ref="B9" r:id="rId5" xr:uid="{00000000-0004-0000-0000-000004000000}"/>
  </hyperlinks>
  <pageMargins left="0.7" right="0.7" top="0.75" bottom="0.75" header="0.3" footer="0.3"/>
  <pageSetup paperSize="17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</sheetPr>
  <dimension ref="A1:T19"/>
  <sheetViews>
    <sheetView tabSelected="1" workbookViewId="0">
      <selection activeCell="A60" sqref="A60"/>
    </sheetView>
  </sheetViews>
  <sheetFormatPr defaultColWidth="9.83203125" defaultRowHeight="15.5"/>
  <cols>
    <col min="1" max="1" width="65.75" style="31" customWidth="1"/>
    <col min="2" max="2" width="19.08203125" style="39" customWidth="1"/>
    <col min="3" max="3" width="17.33203125" style="39" customWidth="1"/>
    <col min="4" max="5" width="9.58203125" style="39" customWidth="1"/>
    <col min="6" max="6" width="9.58203125" style="31" customWidth="1"/>
    <col min="7" max="7" width="16" style="31" bestFit="1" customWidth="1"/>
    <col min="8" max="8" width="14.58203125" style="31" customWidth="1"/>
    <col min="9" max="10" width="8.08203125" style="31" customWidth="1"/>
    <col min="11" max="11" width="12.5" style="31" customWidth="1"/>
    <col min="12" max="12" width="15.58203125" style="31" customWidth="1"/>
    <col min="13" max="13" width="16.5" style="31" customWidth="1"/>
    <col min="14" max="14" width="15.5" style="31" customWidth="1"/>
    <col min="15" max="15" width="21.08203125" style="31" customWidth="1"/>
    <col min="16" max="17" width="17.5" style="39" customWidth="1"/>
    <col min="18" max="19" width="15.08203125" style="39" customWidth="1"/>
    <col min="20" max="20" width="15.08203125" style="31" customWidth="1"/>
    <col min="21" max="16384" width="9.83203125" style="31"/>
  </cols>
  <sheetData>
    <row r="1" spans="1:20" s="166" customFormat="1" ht="24" customHeight="1">
      <c r="A1" s="162" t="s">
        <v>242</v>
      </c>
      <c r="B1" s="163"/>
      <c r="C1" s="163"/>
      <c r="D1" s="163"/>
      <c r="E1" s="163"/>
      <c r="F1" s="162"/>
      <c r="G1" s="163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5"/>
    </row>
    <row r="2" spans="1:20" ht="24" customHeight="1">
      <c r="A2" s="32"/>
      <c r="B2" s="28"/>
      <c r="C2" s="28"/>
      <c r="D2" s="28"/>
      <c r="E2" s="28"/>
      <c r="F2" s="27"/>
      <c r="G2" s="28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24" customHeight="1">
      <c r="A3" s="147" t="s">
        <v>33</v>
      </c>
      <c r="B3" s="148">
        <v>4</v>
      </c>
      <c r="C3" s="28"/>
      <c r="D3" s="31"/>
      <c r="E3" s="33"/>
      <c r="F3" s="146"/>
      <c r="G3" s="146"/>
      <c r="H3" s="33"/>
      <c r="I3" s="34"/>
      <c r="J3" s="29"/>
      <c r="K3" s="33"/>
      <c r="L3" s="33"/>
      <c r="M3" s="33"/>
      <c r="N3" s="33"/>
      <c r="O3" s="29"/>
      <c r="P3" s="29"/>
      <c r="Q3" s="29"/>
      <c r="R3" s="29"/>
      <c r="S3" s="29"/>
      <c r="T3" s="30"/>
    </row>
    <row r="4" spans="1:20" ht="83.15" customHeight="1">
      <c r="A4" s="150" t="s">
        <v>249</v>
      </c>
      <c r="B4" s="148"/>
      <c r="C4" s="28"/>
      <c r="D4" s="31"/>
      <c r="E4" s="33"/>
      <c r="F4" s="146"/>
      <c r="G4" s="33"/>
      <c r="H4" s="33"/>
      <c r="I4" s="34"/>
      <c r="J4" s="29"/>
      <c r="K4" s="35"/>
      <c r="L4" s="36"/>
      <c r="M4" s="33"/>
      <c r="N4" s="34"/>
      <c r="O4" s="29"/>
      <c r="P4" s="29"/>
      <c r="Q4" s="29"/>
      <c r="R4" s="29"/>
      <c r="S4" s="29"/>
      <c r="T4" s="30"/>
    </row>
    <row r="5" spans="1:20" ht="46.5">
      <c r="A5" s="149" t="s">
        <v>34</v>
      </c>
      <c r="B5" s="148" t="s">
        <v>259</v>
      </c>
      <c r="C5" s="28"/>
      <c r="D5" s="33"/>
      <c r="E5" s="33"/>
      <c r="F5" s="146"/>
      <c r="G5" s="33"/>
      <c r="H5" s="33"/>
      <c r="I5" s="34"/>
      <c r="J5" s="29"/>
      <c r="K5" s="33"/>
      <c r="L5" s="33"/>
      <c r="M5" s="33"/>
      <c r="N5" s="33"/>
      <c r="O5" s="29"/>
      <c r="P5" s="29"/>
      <c r="Q5" s="29"/>
      <c r="R5" s="29"/>
      <c r="S5" s="29"/>
      <c r="T5" s="30"/>
    </row>
    <row r="6" spans="1:20" ht="24" customHeight="1">
      <c r="B6" s="28"/>
      <c r="C6" s="28"/>
      <c r="D6" s="28"/>
      <c r="E6" s="28"/>
      <c r="F6" s="28"/>
      <c r="G6" s="28"/>
      <c r="H6" s="29"/>
      <c r="I6" s="33"/>
      <c r="J6" s="29"/>
      <c r="K6" s="29"/>
      <c r="M6" s="37"/>
      <c r="N6" s="38"/>
      <c r="O6" s="27"/>
      <c r="P6" s="28"/>
      <c r="Q6" s="28"/>
      <c r="R6" s="29"/>
      <c r="S6" s="29"/>
      <c r="T6" s="30"/>
    </row>
    <row r="7" spans="1:20" ht="23.25" customHeight="1">
      <c r="A7" s="27" t="s">
        <v>35</v>
      </c>
    </row>
    <row r="8" spans="1:20" s="39" customFormat="1" ht="15" customHeight="1">
      <c r="A8" s="196">
        <v>2</v>
      </c>
      <c r="B8" s="197"/>
      <c r="C8" s="197"/>
      <c r="D8" s="197"/>
      <c r="E8" s="197"/>
      <c r="F8" s="197"/>
      <c r="G8" s="196">
        <v>3</v>
      </c>
      <c r="H8" s="196"/>
      <c r="I8" s="196"/>
      <c r="J8" s="196"/>
      <c r="K8" s="196"/>
      <c r="L8" s="40">
        <v>4</v>
      </c>
      <c r="M8" s="40">
        <v>5</v>
      </c>
      <c r="N8" s="40">
        <v>7</v>
      </c>
      <c r="O8" s="40">
        <v>8</v>
      </c>
      <c r="P8" s="40">
        <v>9</v>
      </c>
      <c r="Q8" s="40">
        <v>10</v>
      </c>
      <c r="R8" s="40">
        <v>11</v>
      </c>
      <c r="S8" s="40">
        <v>12</v>
      </c>
      <c r="T8" s="40">
        <v>13</v>
      </c>
    </row>
    <row r="9" spans="1:20" ht="62">
      <c r="A9" s="41" t="s">
        <v>36</v>
      </c>
      <c r="B9" s="41" t="s">
        <v>37</v>
      </c>
      <c r="C9" s="41" t="s">
        <v>38</v>
      </c>
      <c r="D9" s="41" t="s">
        <v>39</v>
      </c>
      <c r="E9" s="41" t="s">
        <v>40</v>
      </c>
      <c r="F9" s="41" t="s">
        <v>41</v>
      </c>
      <c r="G9" s="41" t="s">
        <v>42</v>
      </c>
      <c r="H9" s="41" t="s">
        <v>43</v>
      </c>
      <c r="I9" s="41" t="s">
        <v>44</v>
      </c>
      <c r="J9" s="41" t="s">
        <v>45</v>
      </c>
      <c r="K9" s="41" t="s">
        <v>46</v>
      </c>
      <c r="L9" s="42" t="s">
        <v>47</v>
      </c>
      <c r="M9" s="43" t="s">
        <v>48</v>
      </c>
      <c r="N9" s="43" t="s">
        <v>49</v>
      </c>
      <c r="O9" s="41" t="s">
        <v>50</v>
      </c>
      <c r="P9" s="41" t="s">
        <v>51</v>
      </c>
      <c r="Q9" s="41" t="s">
        <v>52</v>
      </c>
      <c r="R9" s="41" t="s">
        <v>53</v>
      </c>
      <c r="S9" s="41" t="s">
        <v>54</v>
      </c>
      <c r="T9" s="41" t="s">
        <v>55</v>
      </c>
    </row>
    <row r="10" spans="1:20">
      <c r="A10" s="44" t="s">
        <v>260</v>
      </c>
      <c r="B10" s="45"/>
      <c r="C10" s="45"/>
      <c r="D10" s="46">
        <v>1058</v>
      </c>
      <c r="E10" s="46">
        <v>1</v>
      </c>
      <c r="F10" s="44" t="s">
        <v>269</v>
      </c>
      <c r="G10" s="47" t="s">
        <v>261</v>
      </c>
      <c r="H10" s="46" t="s">
        <v>268</v>
      </c>
      <c r="I10" s="46" t="s">
        <v>262</v>
      </c>
      <c r="J10" s="47" t="s">
        <v>262</v>
      </c>
      <c r="K10" s="46" t="s">
        <v>263</v>
      </c>
      <c r="L10" s="48">
        <v>43524</v>
      </c>
      <c r="M10" s="49">
        <v>0</v>
      </c>
      <c r="N10" s="49">
        <v>0</v>
      </c>
      <c r="O10" s="46" t="s">
        <v>264</v>
      </c>
      <c r="P10" s="46" t="s">
        <v>265</v>
      </c>
      <c r="Q10" s="50">
        <v>42934</v>
      </c>
      <c r="R10" s="46" t="s">
        <v>266</v>
      </c>
      <c r="S10" s="46" t="s">
        <v>267</v>
      </c>
      <c r="T10" s="44" t="s">
        <v>265</v>
      </c>
    </row>
    <row r="11" spans="1:20" ht="22" customHeight="1">
      <c r="A11" s="44"/>
      <c r="B11" s="45"/>
      <c r="C11" s="45"/>
      <c r="D11" s="46"/>
      <c r="E11" s="46"/>
      <c r="F11" s="44"/>
      <c r="G11" s="47"/>
      <c r="H11" s="46"/>
      <c r="I11" s="46"/>
      <c r="J11" s="46"/>
      <c r="K11" s="47"/>
      <c r="L11" s="48"/>
      <c r="M11" s="49"/>
      <c r="N11" s="49"/>
      <c r="O11" s="46"/>
      <c r="P11" s="46"/>
      <c r="Q11" s="50"/>
      <c r="R11" s="46"/>
      <c r="S11" s="46"/>
      <c r="T11" s="44"/>
    </row>
    <row r="12" spans="1:20" ht="22" customHeight="1">
      <c r="A12" s="51"/>
      <c r="B12" s="33"/>
      <c r="C12" s="33"/>
      <c r="D12" s="33"/>
      <c r="E12" s="33"/>
      <c r="F12" s="51"/>
      <c r="G12" s="33"/>
      <c r="H12" s="33"/>
      <c r="I12" s="33"/>
      <c r="J12" s="33"/>
      <c r="K12" s="33"/>
      <c r="L12" s="52"/>
      <c r="M12" s="53"/>
      <c r="N12" s="53"/>
      <c r="O12" s="33"/>
      <c r="P12" s="33"/>
      <c r="Q12" s="33"/>
      <c r="R12" s="33"/>
      <c r="S12" s="33"/>
      <c r="T12" s="51"/>
    </row>
    <row r="13" spans="1:20" ht="22" customHeight="1">
      <c r="A13" s="25" t="s">
        <v>29</v>
      </c>
      <c r="B13" s="33"/>
      <c r="C13" s="33"/>
      <c r="D13" s="33"/>
      <c r="E13" s="33"/>
      <c r="F13" s="51"/>
      <c r="G13" s="33"/>
      <c r="H13" s="33"/>
      <c r="I13" s="33"/>
      <c r="J13" s="33"/>
      <c r="K13" s="33"/>
      <c r="L13" s="52"/>
      <c r="M13" s="53"/>
      <c r="N13" s="53"/>
      <c r="O13" s="33"/>
      <c r="P13" s="33"/>
      <c r="Q13" s="33"/>
      <c r="R13" s="33"/>
      <c r="S13" s="33"/>
      <c r="T13" s="51"/>
    </row>
    <row r="14" spans="1:20">
      <c r="A14" s="31" t="s">
        <v>56</v>
      </c>
      <c r="K14" s="31" t="s">
        <v>57</v>
      </c>
    </row>
    <row r="15" spans="1:20">
      <c r="A15" s="31" t="s">
        <v>58</v>
      </c>
      <c r="K15" s="31" t="s">
        <v>59</v>
      </c>
    </row>
    <row r="18" spans="1:16">
      <c r="A18" s="54"/>
      <c r="B18" s="55"/>
      <c r="C18" s="55"/>
      <c r="D18" s="55"/>
      <c r="G18" s="54"/>
      <c r="H18" s="54"/>
      <c r="K18" s="54"/>
      <c r="L18" s="54"/>
      <c r="M18" s="54"/>
      <c r="O18" s="54"/>
      <c r="P18" s="55"/>
    </row>
    <row r="19" spans="1:16">
      <c r="A19" s="31" t="s">
        <v>60</v>
      </c>
      <c r="G19" s="31" t="s">
        <v>61</v>
      </c>
      <c r="K19" s="31" t="s">
        <v>62</v>
      </c>
      <c r="O19" s="31" t="s">
        <v>61</v>
      </c>
    </row>
  </sheetData>
  <mergeCells count="2">
    <mergeCell ref="A8:F8"/>
    <mergeCell ref="G8:K8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IM65"/>
  <sheetViews>
    <sheetView tabSelected="1" workbookViewId="0">
      <selection activeCell="A60" sqref="A60"/>
    </sheetView>
  </sheetViews>
  <sheetFormatPr defaultColWidth="10.83203125" defaultRowHeight="15.5"/>
  <cols>
    <col min="1" max="1" width="45.08203125" style="4" customWidth="1"/>
    <col min="2" max="2" width="30.83203125" style="89" customWidth="1"/>
    <col min="3" max="7" width="28.83203125" style="89" customWidth="1"/>
    <col min="8" max="102" width="25.33203125" style="4" customWidth="1"/>
    <col min="103" max="246" width="10.83203125" style="26"/>
    <col min="247" max="16384" width="10.83203125" style="4"/>
  </cols>
  <sheetData>
    <row r="1" spans="1:246" s="170" customFormat="1" ht="24" customHeight="1">
      <c r="A1" s="167" t="s">
        <v>244</v>
      </c>
      <c r="B1" s="168"/>
      <c r="C1" s="168"/>
      <c r="D1" s="168"/>
      <c r="E1" s="168"/>
      <c r="F1" s="167"/>
      <c r="G1" s="168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246" ht="16" thickBot="1"/>
    <row r="3" spans="1:246" s="116" customFormat="1" ht="26.15" customHeight="1">
      <c r="A3" s="123" t="s">
        <v>63</v>
      </c>
      <c r="B3" s="114" t="s">
        <v>64</v>
      </c>
      <c r="C3" s="114" t="s">
        <v>65</v>
      </c>
      <c r="D3" s="114" t="s">
        <v>66</v>
      </c>
      <c r="E3" s="114" t="s">
        <v>67</v>
      </c>
      <c r="F3" s="114" t="s">
        <v>68</v>
      </c>
      <c r="G3" s="114" t="s">
        <v>68</v>
      </c>
      <c r="H3" s="114" t="s">
        <v>69</v>
      </c>
      <c r="I3" s="114" t="s">
        <v>70</v>
      </c>
      <c r="J3" s="114" t="s">
        <v>71</v>
      </c>
      <c r="K3" s="114" t="s">
        <v>72</v>
      </c>
      <c r="L3" s="114" t="s">
        <v>73</v>
      </c>
      <c r="M3" s="114" t="s">
        <v>74</v>
      </c>
      <c r="N3" s="114" t="s">
        <v>75</v>
      </c>
      <c r="O3" s="114" t="s">
        <v>76</v>
      </c>
      <c r="P3" s="114" t="s">
        <v>77</v>
      </c>
      <c r="Q3" s="114" t="s">
        <v>78</v>
      </c>
      <c r="R3" s="114" t="s">
        <v>79</v>
      </c>
      <c r="S3" s="114" t="s">
        <v>80</v>
      </c>
      <c r="T3" s="114" t="s">
        <v>81</v>
      </c>
      <c r="U3" s="114" t="s">
        <v>82</v>
      </c>
      <c r="V3" s="114" t="s">
        <v>83</v>
      </c>
      <c r="W3" s="114" t="s">
        <v>84</v>
      </c>
      <c r="X3" s="114" t="s">
        <v>85</v>
      </c>
      <c r="Y3" s="114" t="s">
        <v>86</v>
      </c>
      <c r="Z3" s="114" t="s">
        <v>87</v>
      </c>
      <c r="AA3" s="114" t="s">
        <v>88</v>
      </c>
      <c r="AB3" s="114" t="s">
        <v>89</v>
      </c>
      <c r="AC3" s="114" t="s">
        <v>90</v>
      </c>
      <c r="AD3" s="114" t="s">
        <v>91</v>
      </c>
      <c r="AE3" s="114" t="s">
        <v>92</v>
      </c>
      <c r="AF3" s="114" t="s">
        <v>93</v>
      </c>
      <c r="AG3" s="114" t="s">
        <v>94</v>
      </c>
      <c r="AH3" s="114" t="s">
        <v>95</v>
      </c>
      <c r="AI3" s="114" t="s">
        <v>96</v>
      </c>
      <c r="AJ3" s="114" t="s">
        <v>97</v>
      </c>
      <c r="AK3" s="114" t="s">
        <v>98</v>
      </c>
      <c r="AL3" s="114" t="s">
        <v>99</v>
      </c>
      <c r="AM3" s="114" t="s">
        <v>100</v>
      </c>
      <c r="AN3" s="114" t="s">
        <v>101</v>
      </c>
      <c r="AO3" s="114" t="s">
        <v>102</v>
      </c>
      <c r="AP3" s="114" t="s">
        <v>103</v>
      </c>
      <c r="AQ3" s="114" t="s">
        <v>104</v>
      </c>
      <c r="AR3" s="114" t="s">
        <v>105</v>
      </c>
      <c r="AS3" s="114" t="s">
        <v>106</v>
      </c>
      <c r="AT3" s="114" t="s">
        <v>107</v>
      </c>
      <c r="AU3" s="114" t="s">
        <v>108</v>
      </c>
      <c r="AV3" s="114" t="s">
        <v>109</v>
      </c>
      <c r="AW3" s="114" t="s">
        <v>110</v>
      </c>
      <c r="AX3" s="114" t="s">
        <v>111</v>
      </c>
      <c r="AY3" s="114" t="s">
        <v>112</v>
      </c>
      <c r="AZ3" s="114" t="s">
        <v>113</v>
      </c>
      <c r="BA3" s="114" t="s">
        <v>114</v>
      </c>
      <c r="BB3" s="114" t="s">
        <v>115</v>
      </c>
      <c r="BC3" s="114" t="s">
        <v>116</v>
      </c>
      <c r="BD3" s="114" t="s">
        <v>117</v>
      </c>
      <c r="BE3" s="114" t="s">
        <v>118</v>
      </c>
      <c r="BF3" s="114" t="s">
        <v>119</v>
      </c>
      <c r="BG3" s="114" t="s">
        <v>120</v>
      </c>
      <c r="BH3" s="114" t="s">
        <v>121</v>
      </c>
      <c r="BI3" s="114" t="s">
        <v>122</v>
      </c>
      <c r="BJ3" s="114" t="s">
        <v>123</v>
      </c>
      <c r="BK3" s="114" t="s">
        <v>124</v>
      </c>
      <c r="BL3" s="114" t="s">
        <v>125</v>
      </c>
      <c r="BM3" s="114" t="s">
        <v>126</v>
      </c>
      <c r="BN3" s="114" t="s">
        <v>127</v>
      </c>
      <c r="BO3" s="114" t="s">
        <v>128</v>
      </c>
      <c r="BP3" s="114" t="s">
        <v>129</v>
      </c>
      <c r="BQ3" s="114" t="s">
        <v>130</v>
      </c>
      <c r="BR3" s="114" t="s">
        <v>131</v>
      </c>
      <c r="BS3" s="114" t="s">
        <v>132</v>
      </c>
      <c r="BT3" s="114" t="s">
        <v>133</v>
      </c>
      <c r="BU3" s="114" t="s">
        <v>134</v>
      </c>
      <c r="BV3" s="114" t="s">
        <v>135</v>
      </c>
      <c r="BW3" s="114" t="s">
        <v>136</v>
      </c>
      <c r="BX3" s="114" t="s">
        <v>137</v>
      </c>
      <c r="BY3" s="114" t="s">
        <v>138</v>
      </c>
      <c r="BZ3" s="114" t="s">
        <v>139</v>
      </c>
      <c r="CA3" s="114" t="s">
        <v>140</v>
      </c>
      <c r="CB3" s="114" t="s">
        <v>141</v>
      </c>
      <c r="CC3" s="114" t="s">
        <v>142</v>
      </c>
      <c r="CD3" s="114" t="s">
        <v>143</v>
      </c>
      <c r="CE3" s="114" t="s">
        <v>144</v>
      </c>
      <c r="CF3" s="114" t="s">
        <v>145</v>
      </c>
      <c r="CG3" s="114" t="s">
        <v>146</v>
      </c>
      <c r="CH3" s="114" t="s">
        <v>147</v>
      </c>
      <c r="CI3" s="114" t="s">
        <v>148</v>
      </c>
      <c r="CJ3" s="114" t="s">
        <v>149</v>
      </c>
      <c r="CK3" s="114" t="s">
        <v>150</v>
      </c>
      <c r="CL3" s="114" t="s">
        <v>151</v>
      </c>
      <c r="CM3" s="114" t="s">
        <v>152</v>
      </c>
      <c r="CN3" s="114" t="s">
        <v>153</v>
      </c>
      <c r="CO3" s="114" t="s">
        <v>154</v>
      </c>
      <c r="CP3" s="114" t="s">
        <v>155</v>
      </c>
      <c r="CQ3" s="114" t="s">
        <v>156</v>
      </c>
      <c r="CR3" s="114" t="s">
        <v>157</v>
      </c>
      <c r="CS3" s="114" t="s">
        <v>158</v>
      </c>
      <c r="CT3" s="114" t="s">
        <v>159</v>
      </c>
      <c r="CU3" s="114" t="s">
        <v>160</v>
      </c>
      <c r="CV3" s="114" t="s">
        <v>161</v>
      </c>
      <c r="CW3" s="114" t="s">
        <v>162</v>
      </c>
      <c r="CX3" s="124" t="s">
        <v>163</v>
      </c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</row>
    <row r="4" spans="1:246" s="1" customFormat="1" ht="18" customHeight="1">
      <c r="A4" s="125" t="s">
        <v>164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126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246" ht="18" customHeight="1">
      <c r="A5" s="73" t="s">
        <v>165</v>
      </c>
      <c r="B5" s="57" t="s">
        <v>166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127"/>
    </row>
    <row r="6" spans="1:246" ht="18" customHeight="1">
      <c r="A6" s="73" t="s">
        <v>167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</row>
    <row r="7" spans="1:246" ht="18" customHeight="1">
      <c r="A7" s="73" t="s">
        <v>168</v>
      </c>
      <c r="B7" s="57" t="s">
        <v>169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127"/>
    </row>
    <row r="8" spans="1:246">
      <c r="A8" s="73" t="s">
        <v>170</v>
      </c>
      <c r="B8" s="57">
        <v>37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127"/>
    </row>
    <row r="9" spans="1:246" ht="15" customHeight="1">
      <c r="A9" s="73" t="s">
        <v>171</v>
      </c>
      <c r="B9" s="57">
        <v>19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127"/>
    </row>
    <row r="10" spans="1:246" ht="38.15" customHeight="1">
      <c r="A10" s="73" t="s">
        <v>172</v>
      </c>
      <c r="B10" s="57" t="s">
        <v>173</v>
      </c>
      <c r="C10" s="57"/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128"/>
    </row>
    <row r="11" spans="1:246" ht="32.15" customHeight="1">
      <c r="A11" s="129" t="s">
        <v>250</v>
      </c>
      <c r="B11" s="57"/>
      <c r="C11" s="57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128"/>
    </row>
    <row r="12" spans="1:246" ht="29.15" customHeight="1">
      <c r="A12" s="73" t="s">
        <v>174</v>
      </c>
      <c r="B12" s="57" t="s">
        <v>175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127"/>
    </row>
    <row r="13" spans="1:246" ht="30" customHeight="1">
      <c r="A13" s="129" t="s">
        <v>176</v>
      </c>
      <c r="B13" s="59">
        <v>43850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130"/>
    </row>
    <row r="14" spans="1:246" ht="38.15" customHeight="1">
      <c r="A14" s="129" t="s">
        <v>177</v>
      </c>
      <c r="B14" s="59">
        <v>43739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130"/>
    </row>
    <row r="15" spans="1:246" ht="30" customHeight="1">
      <c r="A15" s="129" t="s">
        <v>178</v>
      </c>
      <c r="B15" s="59">
        <v>43952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130"/>
    </row>
    <row r="16" spans="1:246" ht="30" customHeight="1">
      <c r="A16" s="129" t="s">
        <v>179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130"/>
    </row>
    <row r="17" spans="1:247">
      <c r="A17" s="73" t="s">
        <v>180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130"/>
    </row>
    <row r="18" spans="1:247">
      <c r="A18" s="79" t="s">
        <v>181</v>
      </c>
      <c r="B18" s="60">
        <v>30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131"/>
    </row>
    <row r="19" spans="1:247" s="15" customFormat="1" ht="78" customHeight="1">
      <c r="A19" s="132" t="s">
        <v>182</v>
      </c>
      <c r="B19" s="117" t="s">
        <v>183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133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62"/>
    </row>
    <row r="20" spans="1:247" s="15" customFormat="1" ht="15" customHeight="1">
      <c r="A20" s="73" t="s">
        <v>184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133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62"/>
    </row>
    <row r="21" spans="1:247" s="15" customFormat="1" ht="15" customHeight="1">
      <c r="A21" s="73" t="s">
        <v>185</v>
      </c>
      <c r="B21" s="63">
        <v>20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133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62"/>
    </row>
    <row r="22" spans="1:247" s="65" customFormat="1">
      <c r="A22" s="129" t="s">
        <v>186</v>
      </c>
      <c r="B22" s="63">
        <v>20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134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64"/>
    </row>
    <row r="23" spans="1:247" s="26" customFormat="1" ht="17.149999999999999" customHeight="1">
      <c r="A23" s="66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135"/>
    </row>
    <row r="24" spans="1:247" s="20" customFormat="1" ht="31" customHeight="1" thickBot="1">
      <c r="A24" s="68" t="s">
        <v>187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13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</row>
    <row r="25" spans="1:247" s="72" customFormat="1" ht="15" customHeight="1">
      <c r="A25" s="70" t="s">
        <v>188</v>
      </c>
      <c r="B25" s="71">
        <f>SUM(B26:B27)</f>
        <v>20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137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</row>
    <row r="26" spans="1:247" s="20" customFormat="1" ht="15" customHeight="1">
      <c r="A26" s="73" t="s">
        <v>189</v>
      </c>
      <c r="B26" s="57">
        <v>0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127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</row>
    <row r="27" spans="1:247" s="75" customFormat="1" ht="15" customHeight="1" thickBot="1">
      <c r="A27" s="12" t="s">
        <v>190</v>
      </c>
      <c r="B27" s="74">
        <v>20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138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</row>
    <row r="28" spans="1:247" s="78" customFormat="1" ht="15" customHeight="1">
      <c r="A28" s="76" t="s">
        <v>191</v>
      </c>
      <c r="B28" s="77">
        <f>SUM(B29:B30)</f>
        <v>0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139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</row>
    <row r="29" spans="1:247" s="20" customFormat="1" ht="15" customHeight="1">
      <c r="A29" s="73" t="s">
        <v>192</v>
      </c>
      <c r="B29" s="60">
        <v>0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131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</row>
    <row r="30" spans="1:247" s="20" customFormat="1" ht="15" customHeight="1" thickBot="1">
      <c r="A30" s="79" t="s">
        <v>193</v>
      </c>
      <c r="B30" s="60">
        <v>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131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</row>
    <row r="31" spans="1:247" s="72" customFormat="1" ht="15" customHeight="1">
      <c r="A31" s="80" t="s">
        <v>251</v>
      </c>
      <c r="B31" s="81">
        <f>SUM(B32:B33)</f>
        <v>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140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</row>
    <row r="32" spans="1:247" s="20" customFormat="1" ht="15" customHeight="1">
      <c r="A32" s="73" t="s">
        <v>194</v>
      </c>
      <c r="B32" s="60">
        <v>0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131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</row>
    <row r="33" spans="1:246" s="20" customFormat="1" ht="15" customHeight="1" thickBot="1">
      <c r="A33" s="12" t="s">
        <v>195</v>
      </c>
      <c r="B33" s="74">
        <v>0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138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</row>
    <row r="34" spans="1:246" s="20" customFormat="1" ht="15" customHeight="1">
      <c r="A34" s="25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69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</row>
    <row r="35" spans="1:246" s="75" customFormat="1" ht="31" customHeight="1" thickBot="1">
      <c r="A35" s="83" t="s">
        <v>196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5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</row>
    <row r="36" spans="1:246" s="78" customFormat="1">
      <c r="A36" s="76" t="s">
        <v>197</v>
      </c>
      <c r="B36" s="86">
        <f>SUM(B37:B39)</f>
        <v>4</v>
      </c>
      <c r="C36" s="86">
        <f t="shared" ref="C36:BN36" si="0">SUM(C37:C39)</f>
        <v>0</v>
      </c>
      <c r="D36" s="86">
        <f t="shared" si="0"/>
        <v>0</v>
      </c>
      <c r="E36" s="86">
        <f t="shared" si="0"/>
        <v>0</v>
      </c>
      <c r="F36" s="86">
        <f t="shared" si="0"/>
        <v>0</v>
      </c>
      <c r="G36" s="86">
        <f t="shared" si="0"/>
        <v>0</v>
      </c>
      <c r="H36" s="86">
        <f t="shared" si="0"/>
        <v>0</v>
      </c>
      <c r="I36" s="86">
        <f t="shared" si="0"/>
        <v>0</v>
      </c>
      <c r="J36" s="86">
        <f t="shared" si="0"/>
        <v>0</v>
      </c>
      <c r="K36" s="86">
        <f t="shared" si="0"/>
        <v>0</v>
      </c>
      <c r="L36" s="86">
        <f t="shared" si="0"/>
        <v>0</v>
      </c>
      <c r="M36" s="86">
        <f t="shared" si="0"/>
        <v>0</v>
      </c>
      <c r="N36" s="86">
        <f t="shared" si="0"/>
        <v>0</v>
      </c>
      <c r="O36" s="86">
        <f t="shared" si="0"/>
        <v>0</v>
      </c>
      <c r="P36" s="86">
        <f t="shared" si="0"/>
        <v>0</v>
      </c>
      <c r="Q36" s="86">
        <f t="shared" si="0"/>
        <v>0</v>
      </c>
      <c r="R36" s="86">
        <f t="shared" si="0"/>
        <v>0</v>
      </c>
      <c r="S36" s="86">
        <f t="shared" si="0"/>
        <v>0</v>
      </c>
      <c r="T36" s="86">
        <f t="shared" si="0"/>
        <v>0</v>
      </c>
      <c r="U36" s="86">
        <f t="shared" si="0"/>
        <v>0</v>
      </c>
      <c r="V36" s="86">
        <f t="shared" si="0"/>
        <v>0</v>
      </c>
      <c r="W36" s="86">
        <f t="shared" si="0"/>
        <v>0</v>
      </c>
      <c r="X36" s="86">
        <f t="shared" si="0"/>
        <v>0</v>
      </c>
      <c r="Y36" s="86">
        <f t="shared" si="0"/>
        <v>0</v>
      </c>
      <c r="Z36" s="86">
        <f t="shared" si="0"/>
        <v>0</v>
      </c>
      <c r="AA36" s="86">
        <f t="shared" si="0"/>
        <v>0</v>
      </c>
      <c r="AB36" s="86">
        <f t="shared" si="0"/>
        <v>0</v>
      </c>
      <c r="AC36" s="86">
        <f t="shared" si="0"/>
        <v>0</v>
      </c>
      <c r="AD36" s="86">
        <f t="shared" si="0"/>
        <v>0</v>
      </c>
      <c r="AE36" s="86">
        <f t="shared" si="0"/>
        <v>0</v>
      </c>
      <c r="AF36" s="86">
        <f t="shared" si="0"/>
        <v>0</v>
      </c>
      <c r="AG36" s="86">
        <f t="shared" si="0"/>
        <v>0</v>
      </c>
      <c r="AH36" s="86">
        <f t="shared" si="0"/>
        <v>0</v>
      </c>
      <c r="AI36" s="86">
        <f t="shared" si="0"/>
        <v>0</v>
      </c>
      <c r="AJ36" s="86">
        <f t="shared" si="0"/>
        <v>0</v>
      </c>
      <c r="AK36" s="86">
        <f t="shared" si="0"/>
        <v>0</v>
      </c>
      <c r="AL36" s="86">
        <f t="shared" si="0"/>
        <v>0</v>
      </c>
      <c r="AM36" s="86">
        <f t="shared" si="0"/>
        <v>0</v>
      </c>
      <c r="AN36" s="86">
        <f t="shared" si="0"/>
        <v>0</v>
      </c>
      <c r="AO36" s="86">
        <f t="shared" si="0"/>
        <v>0</v>
      </c>
      <c r="AP36" s="86">
        <f t="shared" si="0"/>
        <v>0</v>
      </c>
      <c r="AQ36" s="86">
        <f t="shared" si="0"/>
        <v>0</v>
      </c>
      <c r="AR36" s="86">
        <f t="shared" si="0"/>
        <v>0</v>
      </c>
      <c r="AS36" s="86">
        <f t="shared" si="0"/>
        <v>0</v>
      </c>
      <c r="AT36" s="86">
        <f t="shared" si="0"/>
        <v>0</v>
      </c>
      <c r="AU36" s="86">
        <f t="shared" si="0"/>
        <v>0</v>
      </c>
      <c r="AV36" s="86">
        <f t="shared" si="0"/>
        <v>0</v>
      </c>
      <c r="AW36" s="86">
        <f t="shared" si="0"/>
        <v>0</v>
      </c>
      <c r="AX36" s="86">
        <f t="shared" si="0"/>
        <v>0</v>
      </c>
      <c r="AY36" s="86">
        <f t="shared" si="0"/>
        <v>0</v>
      </c>
      <c r="AZ36" s="86">
        <f t="shared" si="0"/>
        <v>0</v>
      </c>
      <c r="BA36" s="86">
        <f t="shared" si="0"/>
        <v>0</v>
      </c>
      <c r="BB36" s="86">
        <f t="shared" si="0"/>
        <v>0</v>
      </c>
      <c r="BC36" s="86">
        <f t="shared" si="0"/>
        <v>0</v>
      </c>
      <c r="BD36" s="86">
        <f t="shared" si="0"/>
        <v>0</v>
      </c>
      <c r="BE36" s="86">
        <f t="shared" si="0"/>
        <v>0</v>
      </c>
      <c r="BF36" s="86">
        <f t="shared" si="0"/>
        <v>0</v>
      </c>
      <c r="BG36" s="86">
        <f t="shared" si="0"/>
        <v>0</v>
      </c>
      <c r="BH36" s="86">
        <f t="shared" si="0"/>
        <v>0</v>
      </c>
      <c r="BI36" s="86">
        <f t="shared" si="0"/>
        <v>0</v>
      </c>
      <c r="BJ36" s="86">
        <f t="shared" si="0"/>
        <v>0</v>
      </c>
      <c r="BK36" s="86">
        <f t="shared" si="0"/>
        <v>0</v>
      </c>
      <c r="BL36" s="86">
        <f t="shared" si="0"/>
        <v>0</v>
      </c>
      <c r="BM36" s="86">
        <f t="shared" si="0"/>
        <v>0</v>
      </c>
      <c r="BN36" s="86">
        <f t="shared" si="0"/>
        <v>0</v>
      </c>
      <c r="BO36" s="86">
        <f t="shared" ref="BO36:CX36" si="1">SUM(BO37:BO39)</f>
        <v>0</v>
      </c>
      <c r="BP36" s="86">
        <f t="shared" si="1"/>
        <v>0</v>
      </c>
      <c r="BQ36" s="86">
        <f t="shared" si="1"/>
        <v>0</v>
      </c>
      <c r="BR36" s="86">
        <f t="shared" si="1"/>
        <v>0</v>
      </c>
      <c r="BS36" s="86">
        <f t="shared" si="1"/>
        <v>0</v>
      </c>
      <c r="BT36" s="86">
        <f t="shared" si="1"/>
        <v>0</v>
      </c>
      <c r="BU36" s="86">
        <f t="shared" si="1"/>
        <v>0</v>
      </c>
      <c r="BV36" s="86">
        <f t="shared" si="1"/>
        <v>0</v>
      </c>
      <c r="BW36" s="86">
        <f t="shared" si="1"/>
        <v>0</v>
      </c>
      <c r="BX36" s="86">
        <f t="shared" si="1"/>
        <v>0</v>
      </c>
      <c r="BY36" s="86">
        <f t="shared" si="1"/>
        <v>0</v>
      </c>
      <c r="BZ36" s="86">
        <f t="shared" si="1"/>
        <v>0</v>
      </c>
      <c r="CA36" s="86">
        <f t="shared" si="1"/>
        <v>0</v>
      </c>
      <c r="CB36" s="86">
        <f t="shared" si="1"/>
        <v>0</v>
      </c>
      <c r="CC36" s="86">
        <f t="shared" si="1"/>
        <v>0</v>
      </c>
      <c r="CD36" s="86">
        <f t="shared" si="1"/>
        <v>0</v>
      </c>
      <c r="CE36" s="86">
        <f t="shared" si="1"/>
        <v>0</v>
      </c>
      <c r="CF36" s="86">
        <f t="shared" si="1"/>
        <v>0</v>
      </c>
      <c r="CG36" s="86">
        <f t="shared" si="1"/>
        <v>0</v>
      </c>
      <c r="CH36" s="86">
        <f t="shared" si="1"/>
        <v>0</v>
      </c>
      <c r="CI36" s="86">
        <f t="shared" si="1"/>
        <v>0</v>
      </c>
      <c r="CJ36" s="86">
        <f t="shared" si="1"/>
        <v>0</v>
      </c>
      <c r="CK36" s="86">
        <f t="shared" si="1"/>
        <v>0</v>
      </c>
      <c r="CL36" s="86">
        <f t="shared" si="1"/>
        <v>0</v>
      </c>
      <c r="CM36" s="86">
        <f t="shared" si="1"/>
        <v>0</v>
      </c>
      <c r="CN36" s="86">
        <f t="shared" si="1"/>
        <v>0</v>
      </c>
      <c r="CO36" s="86">
        <f t="shared" si="1"/>
        <v>0</v>
      </c>
      <c r="CP36" s="86">
        <f t="shared" si="1"/>
        <v>0</v>
      </c>
      <c r="CQ36" s="86">
        <f t="shared" si="1"/>
        <v>0</v>
      </c>
      <c r="CR36" s="86">
        <f t="shared" si="1"/>
        <v>0</v>
      </c>
      <c r="CS36" s="86">
        <f t="shared" si="1"/>
        <v>0</v>
      </c>
      <c r="CT36" s="86">
        <f t="shared" si="1"/>
        <v>0</v>
      </c>
      <c r="CU36" s="86">
        <f t="shared" si="1"/>
        <v>0</v>
      </c>
      <c r="CV36" s="86">
        <f t="shared" si="1"/>
        <v>0</v>
      </c>
      <c r="CW36" s="86">
        <f t="shared" si="1"/>
        <v>0</v>
      </c>
      <c r="CX36" s="86">
        <f t="shared" si="1"/>
        <v>0</v>
      </c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</row>
    <row r="37" spans="1:246" s="20" customFormat="1">
      <c r="A37" s="73" t="s">
        <v>198</v>
      </c>
      <c r="B37" s="61">
        <v>1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</row>
    <row r="38" spans="1:246" s="20" customFormat="1">
      <c r="A38" s="73" t="s">
        <v>199</v>
      </c>
      <c r="B38" s="61">
        <v>1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</row>
    <row r="39" spans="1:246" s="75" customFormat="1" ht="16" thickBot="1">
      <c r="A39" s="12" t="s">
        <v>200</v>
      </c>
      <c r="B39" s="87">
        <v>2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</row>
    <row r="40" spans="1:246" s="72" customFormat="1">
      <c r="A40" s="70" t="s">
        <v>201</v>
      </c>
      <c r="B40" s="88">
        <f>SUM(B41:B43)</f>
        <v>12</v>
      </c>
      <c r="C40" s="88">
        <f t="shared" ref="C40:BN40" si="2">SUM(C41:C43)</f>
        <v>0</v>
      </c>
      <c r="D40" s="88">
        <f t="shared" si="2"/>
        <v>0</v>
      </c>
      <c r="E40" s="88">
        <f t="shared" si="2"/>
        <v>0</v>
      </c>
      <c r="F40" s="88">
        <f t="shared" si="2"/>
        <v>0</v>
      </c>
      <c r="G40" s="88">
        <f t="shared" si="2"/>
        <v>0</v>
      </c>
      <c r="H40" s="88">
        <f t="shared" si="2"/>
        <v>0</v>
      </c>
      <c r="I40" s="88">
        <f t="shared" si="2"/>
        <v>0</v>
      </c>
      <c r="J40" s="88">
        <f t="shared" si="2"/>
        <v>0</v>
      </c>
      <c r="K40" s="88">
        <f t="shared" si="2"/>
        <v>0</v>
      </c>
      <c r="L40" s="88">
        <f t="shared" si="2"/>
        <v>0</v>
      </c>
      <c r="M40" s="88">
        <f t="shared" si="2"/>
        <v>0</v>
      </c>
      <c r="N40" s="88">
        <f t="shared" si="2"/>
        <v>0</v>
      </c>
      <c r="O40" s="88">
        <f t="shared" si="2"/>
        <v>0</v>
      </c>
      <c r="P40" s="88">
        <f t="shared" si="2"/>
        <v>0</v>
      </c>
      <c r="Q40" s="88">
        <f t="shared" si="2"/>
        <v>0</v>
      </c>
      <c r="R40" s="88">
        <f t="shared" si="2"/>
        <v>0</v>
      </c>
      <c r="S40" s="88">
        <f t="shared" si="2"/>
        <v>0</v>
      </c>
      <c r="T40" s="88">
        <f t="shared" si="2"/>
        <v>0</v>
      </c>
      <c r="U40" s="88">
        <f t="shared" si="2"/>
        <v>0</v>
      </c>
      <c r="V40" s="88">
        <f t="shared" si="2"/>
        <v>0</v>
      </c>
      <c r="W40" s="88">
        <f t="shared" si="2"/>
        <v>0</v>
      </c>
      <c r="X40" s="88">
        <f t="shared" si="2"/>
        <v>0</v>
      </c>
      <c r="Y40" s="88">
        <f t="shared" si="2"/>
        <v>0</v>
      </c>
      <c r="Z40" s="88">
        <f t="shared" si="2"/>
        <v>0</v>
      </c>
      <c r="AA40" s="88">
        <f t="shared" si="2"/>
        <v>0</v>
      </c>
      <c r="AB40" s="88">
        <f t="shared" si="2"/>
        <v>0</v>
      </c>
      <c r="AC40" s="88">
        <f t="shared" si="2"/>
        <v>0</v>
      </c>
      <c r="AD40" s="88">
        <f t="shared" si="2"/>
        <v>0</v>
      </c>
      <c r="AE40" s="88">
        <f t="shared" si="2"/>
        <v>0</v>
      </c>
      <c r="AF40" s="88">
        <f t="shared" si="2"/>
        <v>0</v>
      </c>
      <c r="AG40" s="88">
        <f t="shared" si="2"/>
        <v>0</v>
      </c>
      <c r="AH40" s="88">
        <f t="shared" si="2"/>
        <v>0</v>
      </c>
      <c r="AI40" s="88">
        <f t="shared" si="2"/>
        <v>0</v>
      </c>
      <c r="AJ40" s="88">
        <f t="shared" si="2"/>
        <v>0</v>
      </c>
      <c r="AK40" s="88">
        <f t="shared" si="2"/>
        <v>0</v>
      </c>
      <c r="AL40" s="88">
        <f t="shared" si="2"/>
        <v>0</v>
      </c>
      <c r="AM40" s="88">
        <f t="shared" si="2"/>
        <v>0</v>
      </c>
      <c r="AN40" s="88">
        <f t="shared" si="2"/>
        <v>0</v>
      </c>
      <c r="AO40" s="88">
        <f t="shared" si="2"/>
        <v>0</v>
      </c>
      <c r="AP40" s="88">
        <f t="shared" si="2"/>
        <v>0</v>
      </c>
      <c r="AQ40" s="88">
        <f t="shared" si="2"/>
        <v>0</v>
      </c>
      <c r="AR40" s="88">
        <f t="shared" si="2"/>
        <v>0</v>
      </c>
      <c r="AS40" s="88">
        <f t="shared" si="2"/>
        <v>0</v>
      </c>
      <c r="AT40" s="88">
        <f t="shared" si="2"/>
        <v>0</v>
      </c>
      <c r="AU40" s="88">
        <f t="shared" si="2"/>
        <v>0</v>
      </c>
      <c r="AV40" s="88">
        <f t="shared" si="2"/>
        <v>0</v>
      </c>
      <c r="AW40" s="88">
        <f t="shared" si="2"/>
        <v>0</v>
      </c>
      <c r="AX40" s="88">
        <f t="shared" si="2"/>
        <v>0</v>
      </c>
      <c r="AY40" s="88">
        <f t="shared" si="2"/>
        <v>0</v>
      </c>
      <c r="AZ40" s="88">
        <f t="shared" si="2"/>
        <v>0</v>
      </c>
      <c r="BA40" s="88">
        <f t="shared" si="2"/>
        <v>0</v>
      </c>
      <c r="BB40" s="88">
        <f t="shared" si="2"/>
        <v>0</v>
      </c>
      <c r="BC40" s="88">
        <f t="shared" si="2"/>
        <v>0</v>
      </c>
      <c r="BD40" s="88">
        <f t="shared" si="2"/>
        <v>0</v>
      </c>
      <c r="BE40" s="88">
        <f t="shared" si="2"/>
        <v>0</v>
      </c>
      <c r="BF40" s="88">
        <f t="shared" si="2"/>
        <v>0</v>
      </c>
      <c r="BG40" s="88">
        <f t="shared" si="2"/>
        <v>0</v>
      </c>
      <c r="BH40" s="88">
        <f t="shared" si="2"/>
        <v>0</v>
      </c>
      <c r="BI40" s="88">
        <f t="shared" si="2"/>
        <v>0</v>
      </c>
      <c r="BJ40" s="88">
        <f t="shared" si="2"/>
        <v>0</v>
      </c>
      <c r="BK40" s="88">
        <f t="shared" si="2"/>
        <v>0</v>
      </c>
      <c r="BL40" s="88">
        <f t="shared" si="2"/>
        <v>0</v>
      </c>
      <c r="BM40" s="88">
        <f t="shared" si="2"/>
        <v>0</v>
      </c>
      <c r="BN40" s="88">
        <f t="shared" si="2"/>
        <v>0</v>
      </c>
      <c r="BO40" s="88">
        <f t="shared" ref="BO40:CX40" si="3">SUM(BO41:BO43)</f>
        <v>0</v>
      </c>
      <c r="BP40" s="88">
        <f t="shared" si="3"/>
        <v>0</v>
      </c>
      <c r="BQ40" s="88">
        <f t="shared" si="3"/>
        <v>0</v>
      </c>
      <c r="BR40" s="88">
        <f t="shared" si="3"/>
        <v>0</v>
      </c>
      <c r="BS40" s="88">
        <f t="shared" si="3"/>
        <v>0</v>
      </c>
      <c r="BT40" s="88">
        <f t="shared" si="3"/>
        <v>0</v>
      </c>
      <c r="BU40" s="88">
        <f t="shared" si="3"/>
        <v>0</v>
      </c>
      <c r="BV40" s="88">
        <f t="shared" si="3"/>
        <v>0</v>
      </c>
      <c r="BW40" s="88">
        <f t="shared" si="3"/>
        <v>0</v>
      </c>
      <c r="BX40" s="88">
        <f t="shared" si="3"/>
        <v>0</v>
      </c>
      <c r="BY40" s="88">
        <f t="shared" si="3"/>
        <v>0</v>
      </c>
      <c r="BZ40" s="88">
        <f t="shared" si="3"/>
        <v>0</v>
      </c>
      <c r="CA40" s="88">
        <f t="shared" si="3"/>
        <v>0</v>
      </c>
      <c r="CB40" s="88">
        <f t="shared" si="3"/>
        <v>0</v>
      </c>
      <c r="CC40" s="88">
        <f t="shared" si="3"/>
        <v>0</v>
      </c>
      <c r="CD40" s="88">
        <f t="shared" si="3"/>
        <v>0</v>
      </c>
      <c r="CE40" s="88">
        <f t="shared" si="3"/>
        <v>0</v>
      </c>
      <c r="CF40" s="88">
        <f t="shared" si="3"/>
        <v>0</v>
      </c>
      <c r="CG40" s="88">
        <f t="shared" si="3"/>
        <v>0</v>
      </c>
      <c r="CH40" s="88">
        <f t="shared" si="3"/>
        <v>0</v>
      </c>
      <c r="CI40" s="88">
        <f t="shared" si="3"/>
        <v>0</v>
      </c>
      <c r="CJ40" s="88">
        <f t="shared" si="3"/>
        <v>0</v>
      </c>
      <c r="CK40" s="88">
        <f t="shared" si="3"/>
        <v>0</v>
      </c>
      <c r="CL40" s="88">
        <f t="shared" si="3"/>
        <v>0</v>
      </c>
      <c r="CM40" s="88">
        <f t="shared" si="3"/>
        <v>0</v>
      </c>
      <c r="CN40" s="88">
        <f t="shared" si="3"/>
        <v>0</v>
      </c>
      <c r="CO40" s="88">
        <f t="shared" si="3"/>
        <v>0</v>
      </c>
      <c r="CP40" s="88">
        <f t="shared" si="3"/>
        <v>0</v>
      </c>
      <c r="CQ40" s="88">
        <f t="shared" si="3"/>
        <v>0</v>
      </c>
      <c r="CR40" s="88">
        <f t="shared" si="3"/>
        <v>0</v>
      </c>
      <c r="CS40" s="88">
        <f t="shared" si="3"/>
        <v>0</v>
      </c>
      <c r="CT40" s="88">
        <f t="shared" si="3"/>
        <v>0</v>
      </c>
      <c r="CU40" s="88">
        <f t="shared" si="3"/>
        <v>0</v>
      </c>
      <c r="CV40" s="88">
        <f t="shared" si="3"/>
        <v>0</v>
      </c>
      <c r="CW40" s="88">
        <f t="shared" si="3"/>
        <v>0</v>
      </c>
      <c r="CX40" s="88">
        <f t="shared" si="3"/>
        <v>0</v>
      </c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</row>
    <row r="41" spans="1:246" s="20" customFormat="1">
      <c r="A41" s="73" t="s">
        <v>198</v>
      </c>
      <c r="B41" s="61">
        <v>1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</row>
    <row r="42" spans="1:246" s="20" customFormat="1">
      <c r="A42" s="73" t="s">
        <v>199</v>
      </c>
      <c r="B42" s="61">
        <v>5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</row>
    <row r="43" spans="1:246" s="75" customFormat="1" ht="16" thickBot="1">
      <c r="A43" s="12" t="s">
        <v>200</v>
      </c>
      <c r="B43" s="87">
        <v>6</v>
      </c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</row>
    <row r="44" spans="1:246" s="72" customFormat="1">
      <c r="A44" s="70" t="s">
        <v>202</v>
      </c>
      <c r="B44" s="88">
        <f>SUM(B45:B47)</f>
        <v>4</v>
      </c>
      <c r="C44" s="88">
        <f t="shared" ref="C44:BN44" si="4">SUM(C45:C47)</f>
        <v>0</v>
      </c>
      <c r="D44" s="88">
        <f t="shared" si="4"/>
        <v>0</v>
      </c>
      <c r="E44" s="88">
        <f t="shared" si="4"/>
        <v>0</v>
      </c>
      <c r="F44" s="88">
        <f t="shared" si="4"/>
        <v>0</v>
      </c>
      <c r="G44" s="88">
        <f t="shared" si="4"/>
        <v>0</v>
      </c>
      <c r="H44" s="88">
        <f t="shared" si="4"/>
        <v>0</v>
      </c>
      <c r="I44" s="88">
        <f t="shared" si="4"/>
        <v>0</v>
      </c>
      <c r="J44" s="88">
        <f t="shared" si="4"/>
        <v>0</v>
      </c>
      <c r="K44" s="88">
        <f t="shared" si="4"/>
        <v>0</v>
      </c>
      <c r="L44" s="88">
        <f t="shared" si="4"/>
        <v>0</v>
      </c>
      <c r="M44" s="88">
        <f t="shared" si="4"/>
        <v>0</v>
      </c>
      <c r="N44" s="88">
        <f t="shared" si="4"/>
        <v>0</v>
      </c>
      <c r="O44" s="88">
        <f t="shared" si="4"/>
        <v>0</v>
      </c>
      <c r="P44" s="88">
        <f t="shared" si="4"/>
        <v>0</v>
      </c>
      <c r="Q44" s="88">
        <f t="shared" si="4"/>
        <v>0</v>
      </c>
      <c r="R44" s="88">
        <f t="shared" si="4"/>
        <v>0</v>
      </c>
      <c r="S44" s="88">
        <f t="shared" si="4"/>
        <v>0</v>
      </c>
      <c r="T44" s="88">
        <f t="shared" si="4"/>
        <v>0</v>
      </c>
      <c r="U44" s="88">
        <f t="shared" si="4"/>
        <v>0</v>
      </c>
      <c r="V44" s="88">
        <f t="shared" si="4"/>
        <v>0</v>
      </c>
      <c r="W44" s="88">
        <f t="shared" si="4"/>
        <v>0</v>
      </c>
      <c r="X44" s="88">
        <f t="shared" si="4"/>
        <v>0</v>
      </c>
      <c r="Y44" s="88">
        <f t="shared" si="4"/>
        <v>0</v>
      </c>
      <c r="Z44" s="88">
        <f t="shared" si="4"/>
        <v>0</v>
      </c>
      <c r="AA44" s="88">
        <f t="shared" si="4"/>
        <v>0</v>
      </c>
      <c r="AB44" s="88">
        <f t="shared" si="4"/>
        <v>0</v>
      </c>
      <c r="AC44" s="88">
        <f t="shared" si="4"/>
        <v>0</v>
      </c>
      <c r="AD44" s="88">
        <f t="shared" si="4"/>
        <v>0</v>
      </c>
      <c r="AE44" s="88">
        <f t="shared" si="4"/>
        <v>0</v>
      </c>
      <c r="AF44" s="88">
        <f t="shared" si="4"/>
        <v>0</v>
      </c>
      <c r="AG44" s="88">
        <f t="shared" si="4"/>
        <v>0</v>
      </c>
      <c r="AH44" s="88">
        <f t="shared" si="4"/>
        <v>0</v>
      </c>
      <c r="AI44" s="88">
        <f t="shared" si="4"/>
        <v>0</v>
      </c>
      <c r="AJ44" s="88">
        <f t="shared" si="4"/>
        <v>0</v>
      </c>
      <c r="AK44" s="88">
        <f t="shared" si="4"/>
        <v>0</v>
      </c>
      <c r="AL44" s="88">
        <f t="shared" si="4"/>
        <v>0</v>
      </c>
      <c r="AM44" s="88">
        <f t="shared" si="4"/>
        <v>0</v>
      </c>
      <c r="AN44" s="88">
        <f t="shared" si="4"/>
        <v>0</v>
      </c>
      <c r="AO44" s="88">
        <f t="shared" si="4"/>
        <v>0</v>
      </c>
      <c r="AP44" s="88">
        <f t="shared" si="4"/>
        <v>0</v>
      </c>
      <c r="AQ44" s="88">
        <f t="shared" si="4"/>
        <v>0</v>
      </c>
      <c r="AR44" s="88">
        <f t="shared" si="4"/>
        <v>0</v>
      </c>
      <c r="AS44" s="88">
        <f t="shared" si="4"/>
        <v>0</v>
      </c>
      <c r="AT44" s="88">
        <f t="shared" si="4"/>
        <v>0</v>
      </c>
      <c r="AU44" s="88">
        <f t="shared" si="4"/>
        <v>0</v>
      </c>
      <c r="AV44" s="88">
        <f t="shared" si="4"/>
        <v>0</v>
      </c>
      <c r="AW44" s="88">
        <f t="shared" si="4"/>
        <v>0</v>
      </c>
      <c r="AX44" s="88">
        <f t="shared" si="4"/>
        <v>0</v>
      </c>
      <c r="AY44" s="88">
        <f t="shared" si="4"/>
        <v>0</v>
      </c>
      <c r="AZ44" s="88">
        <f t="shared" si="4"/>
        <v>0</v>
      </c>
      <c r="BA44" s="88">
        <f t="shared" si="4"/>
        <v>0</v>
      </c>
      <c r="BB44" s="88">
        <f t="shared" si="4"/>
        <v>0</v>
      </c>
      <c r="BC44" s="88">
        <f t="shared" si="4"/>
        <v>0</v>
      </c>
      <c r="BD44" s="88">
        <f t="shared" si="4"/>
        <v>0</v>
      </c>
      <c r="BE44" s="88">
        <f t="shared" si="4"/>
        <v>0</v>
      </c>
      <c r="BF44" s="88">
        <f t="shared" si="4"/>
        <v>0</v>
      </c>
      <c r="BG44" s="88">
        <f t="shared" si="4"/>
        <v>0</v>
      </c>
      <c r="BH44" s="88">
        <f t="shared" si="4"/>
        <v>0</v>
      </c>
      <c r="BI44" s="88">
        <f t="shared" si="4"/>
        <v>0</v>
      </c>
      <c r="BJ44" s="88">
        <f t="shared" si="4"/>
        <v>0</v>
      </c>
      <c r="BK44" s="88">
        <f t="shared" si="4"/>
        <v>0</v>
      </c>
      <c r="BL44" s="88">
        <f t="shared" si="4"/>
        <v>0</v>
      </c>
      <c r="BM44" s="88">
        <f t="shared" si="4"/>
        <v>0</v>
      </c>
      <c r="BN44" s="88">
        <f t="shared" si="4"/>
        <v>0</v>
      </c>
      <c r="BO44" s="88">
        <f t="shared" ref="BO44:CX44" si="5">SUM(BO45:BO47)</f>
        <v>0</v>
      </c>
      <c r="BP44" s="88">
        <f t="shared" si="5"/>
        <v>0</v>
      </c>
      <c r="BQ44" s="88">
        <f t="shared" si="5"/>
        <v>0</v>
      </c>
      <c r="BR44" s="88">
        <f t="shared" si="5"/>
        <v>0</v>
      </c>
      <c r="BS44" s="88">
        <f t="shared" si="5"/>
        <v>0</v>
      </c>
      <c r="BT44" s="88">
        <f t="shared" si="5"/>
        <v>0</v>
      </c>
      <c r="BU44" s="88">
        <f t="shared" si="5"/>
        <v>0</v>
      </c>
      <c r="BV44" s="88">
        <f t="shared" si="5"/>
        <v>0</v>
      </c>
      <c r="BW44" s="88">
        <f t="shared" si="5"/>
        <v>0</v>
      </c>
      <c r="BX44" s="88">
        <f t="shared" si="5"/>
        <v>0</v>
      </c>
      <c r="BY44" s="88">
        <f t="shared" si="5"/>
        <v>0</v>
      </c>
      <c r="BZ44" s="88">
        <f t="shared" si="5"/>
        <v>0</v>
      </c>
      <c r="CA44" s="88">
        <f t="shared" si="5"/>
        <v>0</v>
      </c>
      <c r="CB44" s="88">
        <f t="shared" si="5"/>
        <v>0</v>
      </c>
      <c r="CC44" s="88">
        <f t="shared" si="5"/>
        <v>0</v>
      </c>
      <c r="CD44" s="88">
        <f t="shared" si="5"/>
        <v>0</v>
      </c>
      <c r="CE44" s="88">
        <f t="shared" si="5"/>
        <v>0</v>
      </c>
      <c r="CF44" s="88">
        <f t="shared" si="5"/>
        <v>0</v>
      </c>
      <c r="CG44" s="88">
        <f t="shared" si="5"/>
        <v>0</v>
      </c>
      <c r="CH44" s="88">
        <f t="shared" si="5"/>
        <v>0</v>
      </c>
      <c r="CI44" s="88">
        <f t="shared" si="5"/>
        <v>0</v>
      </c>
      <c r="CJ44" s="88">
        <f t="shared" si="5"/>
        <v>0</v>
      </c>
      <c r="CK44" s="88">
        <f t="shared" si="5"/>
        <v>0</v>
      </c>
      <c r="CL44" s="88">
        <f t="shared" si="5"/>
        <v>0</v>
      </c>
      <c r="CM44" s="88">
        <f t="shared" si="5"/>
        <v>0</v>
      </c>
      <c r="CN44" s="88">
        <f t="shared" si="5"/>
        <v>0</v>
      </c>
      <c r="CO44" s="88">
        <f t="shared" si="5"/>
        <v>0</v>
      </c>
      <c r="CP44" s="88">
        <f t="shared" si="5"/>
        <v>0</v>
      </c>
      <c r="CQ44" s="88">
        <f t="shared" si="5"/>
        <v>0</v>
      </c>
      <c r="CR44" s="88">
        <f t="shared" si="5"/>
        <v>0</v>
      </c>
      <c r="CS44" s="88">
        <f t="shared" si="5"/>
        <v>0</v>
      </c>
      <c r="CT44" s="88">
        <f t="shared" si="5"/>
        <v>0</v>
      </c>
      <c r="CU44" s="88">
        <f t="shared" si="5"/>
        <v>0</v>
      </c>
      <c r="CV44" s="88">
        <f t="shared" si="5"/>
        <v>0</v>
      </c>
      <c r="CW44" s="88">
        <f t="shared" si="5"/>
        <v>0</v>
      </c>
      <c r="CX44" s="88">
        <f t="shared" si="5"/>
        <v>0</v>
      </c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</row>
    <row r="45" spans="1:246" s="20" customFormat="1">
      <c r="A45" s="73" t="s">
        <v>198</v>
      </c>
      <c r="B45" s="61">
        <v>1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</row>
    <row r="46" spans="1:246" s="20" customFormat="1">
      <c r="A46" s="73" t="s">
        <v>199</v>
      </c>
      <c r="B46" s="61">
        <v>1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</row>
    <row r="47" spans="1:246" s="75" customFormat="1" ht="16" thickBot="1">
      <c r="A47" s="12" t="s">
        <v>200</v>
      </c>
      <c r="B47" s="87">
        <v>2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</row>
    <row r="48" spans="1:246" s="72" customFormat="1">
      <c r="A48" s="70" t="s">
        <v>203</v>
      </c>
      <c r="B48" s="88">
        <f>SUM(B49:B51)</f>
        <v>4</v>
      </c>
      <c r="C48" s="88">
        <f t="shared" ref="C48:BN48" si="6">SUM(C49:C51)</f>
        <v>0</v>
      </c>
      <c r="D48" s="88">
        <f t="shared" si="6"/>
        <v>0</v>
      </c>
      <c r="E48" s="88">
        <f t="shared" si="6"/>
        <v>0</v>
      </c>
      <c r="F48" s="88">
        <f t="shared" si="6"/>
        <v>0</v>
      </c>
      <c r="G48" s="88">
        <f t="shared" si="6"/>
        <v>0</v>
      </c>
      <c r="H48" s="88">
        <f t="shared" si="6"/>
        <v>0</v>
      </c>
      <c r="I48" s="88">
        <f t="shared" si="6"/>
        <v>0</v>
      </c>
      <c r="J48" s="88">
        <f t="shared" si="6"/>
        <v>0</v>
      </c>
      <c r="K48" s="88">
        <f t="shared" si="6"/>
        <v>0</v>
      </c>
      <c r="L48" s="88">
        <f t="shared" si="6"/>
        <v>0</v>
      </c>
      <c r="M48" s="88">
        <f t="shared" si="6"/>
        <v>0</v>
      </c>
      <c r="N48" s="88">
        <f t="shared" si="6"/>
        <v>0</v>
      </c>
      <c r="O48" s="88">
        <f t="shared" si="6"/>
        <v>0</v>
      </c>
      <c r="P48" s="88">
        <f t="shared" si="6"/>
        <v>0</v>
      </c>
      <c r="Q48" s="88">
        <f t="shared" si="6"/>
        <v>0</v>
      </c>
      <c r="R48" s="88">
        <f t="shared" si="6"/>
        <v>0</v>
      </c>
      <c r="S48" s="88">
        <f t="shared" si="6"/>
        <v>0</v>
      </c>
      <c r="T48" s="88">
        <f t="shared" si="6"/>
        <v>0</v>
      </c>
      <c r="U48" s="88">
        <f t="shared" si="6"/>
        <v>0</v>
      </c>
      <c r="V48" s="88">
        <f t="shared" si="6"/>
        <v>0</v>
      </c>
      <c r="W48" s="88">
        <f t="shared" si="6"/>
        <v>0</v>
      </c>
      <c r="X48" s="88">
        <f t="shared" si="6"/>
        <v>0</v>
      </c>
      <c r="Y48" s="88">
        <f t="shared" si="6"/>
        <v>0</v>
      </c>
      <c r="Z48" s="88">
        <f t="shared" si="6"/>
        <v>0</v>
      </c>
      <c r="AA48" s="88">
        <f t="shared" si="6"/>
        <v>0</v>
      </c>
      <c r="AB48" s="88">
        <f t="shared" si="6"/>
        <v>0</v>
      </c>
      <c r="AC48" s="88">
        <f t="shared" si="6"/>
        <v>0</v>
      </c>
      <c r="AD48" s="88">
        <f t="shared" si="6"/>
        <v>0</v>
      </c>
      <c r="AE48" s="88">
        <f t="shared" si="6"/>
        <v>0</v>
      </c>
      <c r="AF48" s="88">
        <f t="shared" si="6"/>
        <v>0</v>
      </c>
      <c r="AG48" s="88">
        <f t="shared" si="6"/>
        <v>0</v>
      </c>
      <c r="AH48" s="88">
        <f t="shared" si="6"/>
        <v>0</v>
      </c>
      <c r="AI48" s="88">
        <f t="shared" si="6"/>
        <v>0</v>
      </c>
      <c r="AJ48" s="88">
        <f t="shared" si="6"/>
        <v>0</v>
      </c>
      <c r="AK48" s="88">
        <f t="shared" si="6"/>
        <v>0</v>
      </c>
      <c r="AL48" s="88">
        <f t="shared" si="6"/>
        <v>0</v>
      </c>
      <c r="AM48" s="88">
        <f t="shared" si="6"/>
        <v>0</v>
      </c>
      <c r="AN48" s="88">
        <f t="shared" si="6"/>
        <v>0</v>
      </c>
      <c r="AO48" s="88">
        <f t="shared" si="6"/>
        <v>0</v>
      </c>
      <c r="AP48" s="88">
        <f t="shared" si="6"/>
        <v>0</v>
      </c>
      <c r="AQ48" s="88">
        <f t="shared" si="6"/>
        <v>0</v>
      </c>
      <c r="AR48" s="88">
        <f t="shared" si="6"/>
        <v>0</v>
      </c>
      <c r="AS48" s="88">
        <f t="shared" si="6"/>
        <v>0</v>
      </c>
      <c r="AT48" s="88">
        <f t="shared" si="6"/>
        <v>0</v>
      </c>
      <c r="AU48" s="88">
        <f t="shared" si="6"/>
        <v>0</v>
      </c>
      <c r="AV48" s="88">
        <f t="shared" si="6"/>
        <v>0</v>
      </c>
      <c r="AW48" s="88">
        <f t="shared" si="6"/>
        <v>0</v>
      </c>
      <c r="AX48" s="88">
        <f t="shared" si="6"/>
        <v>0</v>
      </c>
      <c r="AY48" s="88">
        <f t="shared" si="6"/>
        <v>0</v>
      </c>
      <c r="AZ48" s="88">
        <f t="shared" si="6"/>
        <v>0</v>
      </c>
      <c r="BA48" s="88">
        <f t="shared" si="6"/>
        <v>0</v>
      </c>
      <c r="BB48" s="88">
        <f t="shared" si="6"/>
        <v>0</v>
      </c>
      <c r="BC48" s="88">
        <f t="shared" si="6"/>
        <v>0</v>
      </c>
      <c r="BD48" s="88">
        <f t="shared" si="6"/>
        <v>0</v>
      </c>
      <c r="BE48" s="88">
        <f t="shared" si="6"/>
        <v>0</v>
      </c>
      <c r="BF48" s="88">
        <f t="shared" si="6"/>
        <v>0</v>
      </c>
      <c r="BG48" s="88">
        <f t="shared" si="6"/>
        <v>0</v>
      </c>
      <c r="BH48" s="88">
        <f t="shared" si="6"/>
        <v>0</v>
      </c>
      <c r="BI48" s="88">
        <f t="shared" si="6"/>
        <v>0</v>
      </c>
      <c r="BJ48" s="88">
        <f t="shared" si="6"/>
        <v>0</v>
      </c>
      <c r="BK48" s="88">
        <f t="shared" si="6"/>
        <v>0</v>
      </c>
      <c r="BL48" s="88">
        <f t="shared" si="6"/>
        <v>0</v>
      </c>
      <c r="BM48" s="88">
        <f t="shared" si="6"/>
        <v>0</v>
      </c>
      <c r="BN48" s="88">
        <f t="shared" si="6"/>
        <v>0</v>
      </c>
      <c r="BO48" s="88">
        <f t="shared" ref="BO48:CX48" si="7">SUM(BO49:BO51)</f>
        <v>0</v>
      </c>
      <c r="BP48" s="88">
        <f t="shared" si="7"/>
        <v>0</v>
      </c>
      <c r="BQ48" s="88">
        <f t="shared" si="7"/>
        <v>0</v>
      </c>
      <c r="BR48" s="88">
        <f t="shared" si="7"/>
        <v>0</v>
      </c>
      <c r="BS48" s="88">
        <f t="shared" si="7"/>
        <v>0</v>
      </c>
      <c r="BT48" s="88">
        <f t="shared" si="7"/>
        <v>0</v>
      </c>
      <c r="BU48" s="88">
        <f t="shared" si="7"/>
        <v>0</v>
      </c>
      <c r="BV48" s="88">
        <f t="shared" si="7"/>
        <v>0</v>
      </c>
      <c r="BW48" s="88">
        <f t="shared" si="7"/>
        <v>0</v>
      </c>
      <c r="BX48" s="88">
        <f t="shared" si="7"/>
        <v>0</v>
      </c>
      <c r="BY48" s="88">
        <f t="shared" si="7"/>
        <v>0</v>
      </c>
      <c r="BZ48" s="88">
        <f t="shared" si="7"/>
        <v>0</v>
      </c>
      <c r="CA48" s="88">
        <f t="shared" si="7"/>
        <v>0</v>
      </c>
      <c r="CB48" s="88">
        <f t="shared" si="7"/>
        <v>0</v>
      </c>
      <c r="CC48" s="88">
        <f t="shared" si="7"/>
        <v>0</v>
      </c>
      <c r="CD48" s="88">
        <f t="shared" si="7"/>
        <v>0</v>
      </c>
      <c r="CE48" s="88">
        <f t="shared" si="7"/>
        <v>0</v>
      </c>
      <c r="CF48" s="88">
        <f t="shared" si="7"/>
        <v>0</v>
      </c>
      <c r="CG48" s="88">
        <f t="shared" si="7"/>
        <v>0</v>
      </c>
      <c r="CH48" s="88">
        <f t="shared" si="7"/>
        <v>0</v>
      </c>
      <c r="CI48" s="88">
        <f t="shared" si="7"/>
        <v>0</v>
      </c>
      <c r="CJ48" s="88">
        <f t="shared" si="7"/>
        <v>0</v>
      </c>
      <c r="CK48" s="88">
        <f t="shared" si="7"/>
        <v>0</v>
      </c>
      <c r="CL48" s="88">
        <f t="shared" si="7"/>
        <v>0</v>
      </c>
      <c r="CM48" s="88">
        <f t="shared" si="7"/>
        <v>0</v>
      </c>
      <c r="CN48" s="88">
        <f t="shared" si="7"/>
        <v>0</v>
      </c>
      <c r="CO48" s="88">
        <f t="shared" si="7"/>
        <v>0</v>
      </c>
      <c r="CP48" s="88">
        <f t="shared" si="7"/>
        <v>0</v>
      </c>
      <c r="CQ48" s="88">
        <f t="shared" si="7"/>
        <v>0</v>
      </c>
      <c r="CR48" s="88">
        <f t="shared" si="7"/>
        <v>0</v>
      </c>
      <c r="CS48" s="88">
        <f t="shared" si="7"/>
        <v>0</v>
      </c>
      <c r="CT48" s="88">
        <f t="shared" si="7"/>
        <v>0</v>
      </c>
      <c r="CU48" s="88">
        <f t="shared" si="7"/>
        <v>0</v>
      </c>
      <c r="CV48" s="88">
        <f t="shared" si="7"/>
        <v>0</v>
      </c>
      <c r="CW48" s="88">
        <f t="shared" si="7"/>
        <v>0</v>
      </c>
      <c r="CX48" s="88">
        <f t="shared" si="7"/>
        <v>0</v>
      </c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</row>
    <row r="49" spans="1:246" s="20" customFormat="1">
      <c r="A49" s="73" t="s">
        <v>198</v>
      </c>
      <c r="B49" s="61">
        <v>1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</row>
    <row r="50" spans="1:246" s="20" customFormat="1">
      <c r="A50" s="73" t="s">
        <v>199</v>
      </c>
      <c r="B50" s="61">
        <v>1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</row>
    <row r="51" spans="1:246" s="75" customFormat="1" ht="16" thickBot="1">
      <c r="A51" s="12" t="s">
        <v>200</v>
      </c>
      <c r="B51" s="87">
        <v>2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</row>
    <row r="52" spans="1:246" ht="16" thickBot="1"/>
    <row r="53" spans="1:246">
      <c r="A53" s="90" t="s">
        <v>204</v>
      </c>
      <c r="B53" s="91"/>
      <c r="C53" s="92"/>
    </row>
    <row r="54" spans="1:246">
      <c r="A54" s="93"/>
      <c r="B54" s="94" t="s">
        <v>205</v>
      </c>
      <c r="C54" s="95" t="s">
        <v>206</v>
      </c>
    </row>
    <row r="55" spans="1:246">
      <c r="A55" s="96" t="s">
        <v>207</v>
      </c>
      <c r="B55" s="97">
        <f>SUM(A22:WZ22)</f>
        <v>20</v>
      </c>
      <c r="C55" s="98" t="s">
        <v>208</v>
      </c>
    </row>
    <row r="56" spans="1:246">
      <c r="A56" s="99" t="s">
        <v>209</v>
      </c>
      <c r="B56" s="100">
        <f>SUM(37:37)+SUM(41:41)+SUM(45:45)+SUM(49:49)</f>
        <v>4</v>
      </c>
      <c r="C56" s="101">
        <f t="shared" ref="C56:C63" si="8">B56/$B$55</f>
        <v>0.2</v>
      </c>
    </row>
    <row r="57" spans="1:246">
      <c r="A57" s="102" t="s">
        <v>210</v>
      </c>
      <c r="B57" s="103">
        <f>SUM(38:38)+SUM(42:42)+SUM(46:46)+SUM(50:50)</f>
        <v>8</v>
      </c>
      <c r="C57" s="104">
        <f t="shared" si="8"/>
        <v>0.4</v>
      </c>
    </row>
    <row r="58" spans="1:246">
      <c r="A58" s="105" t="s">
        <v>211</v>
      </c>
      <c r="B58" s="106">
        <f>SUM(39:39)+SUM(43:43)+SUM(47:47)+SUM(51:51)</f>
        <v>12</v>
      </c>
      <c r="C58" s="107">
        <f t="shared" si="8"/>
        <v>0.6</v>
      </c>
    </row>
    <row r="59" spans="1:246">
      <c r="A59" s="99" t="s">
        <v>212</v>
      </c>
      <c r="B59" s="100">
        <f>SUM(25:25)</f>
        <v>20</v>
      </c>
      <c r="C59" s="101">
        <f t="shared" si="8"/>
        <v>1</v>
      </c>
    </row>
    <row r="60" spans="1:246">
      <c r="A60" s="102" t="s">
        <v>213</v>
      </c>
      <c r="B60" s="103">
        <f>SUM(28:28)</f>
        <v>0</v>
      </c>
      <c r="C60" s="104">
        <f t="shared" si="8"/>
        <v>0</v>
      </c>
    </row>
    <row r="61" spans="1:246">
      <c r="A61" s="102" t="s">
        <v>214</v>
      </c>
      <c r="B61" s="103">
        <f>SUM(33:33)</f>
        <v>0</v>
      </c>
      <c r="C61" s="104">
        <f t="shared" si="8"/>
        <v>0</v>
      </c>
    </row>
    <row r="62" spans="1:246">
      <c r="A62" s="99" t="s">
        <v>215</v>
      </c>
      <c r="B62" s="100">
        <f>SUM(26:26)+SUM(29:29)+SUM(32:32)</f>
        <v>0</v>
      </c>
      <c r="C62" s="101">
        <f t="shared" si="8"/>
        <v>0</v>
      </c>
    </row>
    <row r="63" spans="1:246" ht="16" thickBot="1">
      <c r="A63" s="120" t="s">
        <v>216</v>
      </c>
      <c r="B63" s="121">
        <f>SUM(27:27)+SUM(30:30)+SUM(33:33)</f>
        <v>20</v>
      </c>
      <c r="C63" s="122">
        <f t="shared" si="8"/>
        <v>1</v>
      </c>
    </row>
    <row r="65" spans="1:1">
      <c r="A65" s="5" t="s">
        <v>29</v>
      </c>
    </row>
  </sheetData>
  <dataValidations count="1">
    <dataValidation type="date" allowBlank="1" showInputMessage="1" showErrorMessage="1" sqref="A13:XFD16" xr:uid="{00000000-0002-0000-0200-000000000000}">
      <formula1>36526</formula1>
      <formula2>47484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/>
    <pageSetUpPr fitToPage="1"/>
  </sheetPr>
  <dimension ref="A1:E25"/>
  <sheetViews>
    <sheetView tabSelected="1" workbookViewId="0">
      <selection activeCell="A60" sqref="A60"/>
    </sheetView>
  </sheetViews>
  <sheetFormatPr defaultColWidth="11" defaultRowHeight="15.5"/>
  <cols>
    <col min="1" max="1" width="38.5" customWidth="1"/>
    <col min="2" max="3" width="14" customWidth="1"/>
    <col min="4" max="4" width="15.83203125" customWidth="1"/>
    <col min="5" max="5" width="16.83203125" customWidth="1"/>
  </cols>
  <sheetData>
    <row r="1" spans="1:5" s="172" customFormat="1" ht="18.5">
      <c r="A1" s="171" t="s">
        <v>245</v>
      </c>
    </row>
    <row r="2" spans="1:5" ht="16" thickBot="1"/>
    <row r="3" spans="1:5" ht="38.15" customHeight="1">
      <c r="A3" s="198" t="s">
        <v>217</v>
      </c>
      <c r="B3" s="199"/>
      <c r="C3" s="199"/>
      <c r="D3" s="199"/>
      <c r="E3" s="200"/>
    </row>
    <row r="4" spans="1:5" ht="77.5">
      <c r="A4" s="109" t="s">
        <v>218</v>
      </c>
      <c r="B4" s="108" t="s">
        <v>219</v>
      </c>
      <c r="C4" s="108" t="s">
        <v>220</v>
      </c>
      <c r="D4" s="118" t="s">
        <v>221</v>
      </c>
      <c r="E4" s="119" t="s">
        <v>222</v>
      </c>
    </row>
    <row r="5" spans="1:5">
      <c r="A5" s="177" t="s">
        <v>276</v>
      </c>
      <c r="B5" s="61"/>
      <c r="C5" s="61"/>
      <c r="D5" s="111"/>
      <c r="E5" s="110"/>
    </row>
    <row r="6" spans="1:5">
      <c r="A6" s="10"/>
      <c r="B6" s="61"/>
      <c r="C6" s="61"/>
      <c r="D6" s="111"/>
      <c r="E6" s="110"/>
    </row>
    <row r="7" spans="1:5">
      <c r="A7" s="10"/>
      <c r="B7" s="61"/>
      <c r="C7" s="61"/>
      <c r="D7" s="111"/>
      <c r="E7" s="110"/>
    </row>
    <row r="8" spans="1:5">
      <c r="A8" s="10"/>
      <c r="B8" s="61"/>
      <c r="C8" s="61"/>
      <c r="D8" s="111"/>
      <c r="E8" s="110"/>
    </row>
    <row r="9" spans="1:5">
      <c r="A9" s="10"/>
      <c r="B9" s="61"/>
      <c r="C9" s="61"/>
      <c r="D9" s="111"/>
      <c r="E9" s="110"/>
    </row>
    <row r="10" spans="1:5">
      <c r="A10" s="10"/>
      <c r="B10" s="61"/>
      <c r="C10" s="61"/>
      <c r="D10" s="111"/>
      <c r="E10" s="110"/>
    </row>
    <row r="11" spans="1:5">
      <c r="A11" s="10"/>
      <c r="B11" s="61"/>
      <c r="C11" s="61"/>
      <c r="D11" s="111"/>
      <c r="E11" s="110"/>
    </row>
    <row r="12" spans="1:5">
      <c r="A12" s="10"/>
      <c r="B12" s="61"/>
      <c r="C12" s="61"/>
      <c r="D12" s="111"/>
      <c r="E12" s="110"/>
    </row>
    <row r="13" spans="1:5">
      <c r="A13" s="10"/>
      <c r="B13" s="61"/>
      <c r="C13" s="61"/>
      <c r="D13" s="111"/>
      <c r="E13" s="110"/>
    </row>
    <row r="14" spans="1:5">
      <c r="A14" s="10"/>
      <c r="B14" s="61"/>
      <c r="C14" s="61"/>
      <c r="D14" s="111"/>
      <c r="E14" s="110"/>
    </row>
    <row r="15" spans="1:5">
      <c r="A15" s="10"/>
      <c r="B15" s="61"/>
      <c r="C15" s="61"/>
      <c r="D15" s="111"/>
      <c r="E15" s="110"/>
    </row>
    <row r="16" spans="1:5">
      <c r="A16" s="10"/>
      <c r="B16" s="61"/>
      <c r="C16" s="61"/>
      <c r="D16" s="111"/>
      <c r="E16" s="110"/>
    </row>
    <row r="17" spans="1:5">
      <c r="A17" s="10"/>
      <c r="B17" s="61"/>
      <c r="C17" s="61"/>
      <c r="D17" s="111"/>
      <c r="E17" s="110"/>
    </row>
    <row r="18" spans="1:5">
      <c r="A18" s="10"/>
      <c r="B18" s="61"/>
      <c r="C18" s="61"/>
      <c r="D18" s="111"/>
      <c r="E18" s="110"/>
    </row>
    <row r="19" spans="1:5">
      <c r="A19" s="10"/>
      <c r="B19" s="61"/>
      <c r="C19" s="61"/>
      <c r="D19" s="111"/>
      <c r="E19" s="110"/>
    </row>
    <row r="20" spans="1:5">
      <c r="A20" s="10"/>
      <c r="B20" s="61"/>
      <c r="C20" s="61"/>
      <c r="D20" s="111"/>
      <c r="E20" s="110"/>
    </row>
    <row r="21" spans="1:5">
      <c r="A21" s="10"/>
      <c r="B21" s="61"/>
      <c r="C21" s="61"/>
      <c r="D21" s="111"/>
      <c r="E21" s="110"/>
    </row>
    <row r="22" spans="1:5" ht="16" thickBot="1">
      <c r="A22" s="12" t="s">
        <v>8</v>
      </c>
      <c r="B22" s="87">
        <f>SUM(B5:B21)</f>
        <v>0</v>
      </c>
      <c r="C22" s="87">
        <f>SUM(C5:C21)</f>
        <v>0</v>
      </c>
      <c r="D22" s="87">
        <f>SUM(D5:D21)</f>
        <v>0</v>
      </c>
      <c r="E22" s="112"/>
    </row>
    <row r="23" spans="1:5">
      <c r="A23" s="4"/>
      <c r="B23" s="89"/>
      <c r="C23" s="89"/>
    </row>
    <row r="24" spans="1:5">
      <c r="A24" s="4" t="s">
        <v>223</v>
      </c>
      <c r="B24" s="89"/>
      <c r="C24" s="89"/>
    </row>
    <row r="25" spans="1:5">
      <c r="A25" t="s">
        <v>224</v>
      </c>
    </row>
  </sheetData>
  <mergeCells count="1">
    <mergeCell ref="A3:E3"/>
  </mergeCells>
  <pageMargins left="0.7" right="0.7" top="0.75" bottom="0.75" header="0.3" footer="0.3"/>
  <pageSetup scale="8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tabSelected="1" workbookViewId="0">
      <selection activeCell="A60" sqref="A60"/>
    </sheetView>
  </sheetViews>
  <sheetFormatPr defaultColWidth="11" defaultRowHeight="15.5"/>
  <cols>
    <col min="1" max="1" width="36.58203125" customWidth="1"/>
    <col min="2" max="2" width="25.33203125" customWidth="1"/>
  </cols>
  <sheetData>
    <row r="1" spans="1:3" ht="18.5">
      <c r="A1" s="113" t="s">
        <v>225</v>
      </c>
      <c r="B1" s="113" t="s">
        <v>226</v>
      </c>
      <c r="C1" s="113" t="s">
        <v>227</v>
      </c>
    </row>
    <row r="2" spans="1:3">
      <c r="A2" t="s">
        <v>166</v>
      </c>
      <c r="B2" t="s">
        <v>237</v>
      </c>
      <c r="C2" t="s">
        <v>240</v>
      </c>
    </row>
    <row r="3" spans="1:3">
      <c r="A3" t="s">
        <v>228</v>
      </c>
      <c r="B3" t="s">
        <v>238</v>
      </c>
      <c r="C3" t="s">
        <v>169</v>
      </c>
    </row>
    <row r="4" spans="1:3">
      <c r="A4" t="s">
        <v>229</v>
      </c>
      <c r="B4" t="s">
        <v>175</v>
      </c>
      <c r="C4" t="s">
        <v>241</v>
      </c>
    </row>
    <row r="5" spans="1:3">
      <c r="A5" t="s">
        <v>230</v>
      </c>
      <c r="B5" t="s">
        <v>239</v>
      </c>
    </row>
    <row r="6" spans="1:3">
      <c r="A6" t="s">
        <v>231</v>
      </c>
    </row>
    <row r="7" spans="1:3">
      <c r="A7" t="s">
        <v>232</v>
      </c>
    </row>
    <row r="8" spans="1:3">
      <c r="A8" t="s">
        <v>233</v>
      </c>
    </row>
    <row r="9" spans="1:3">
      <c r="A9" t="s">
        <v>234</v>
      </c>
    </row>
    <row r="10" spans="1:3">
      <c r="A10" t="s">
        <v>235</v>
      </c>
    </row>
    <row r="11" spans="1:3">
      <c r="A11" t="s">
        <v>236</v>
      </c>
    </row>
  </sheetData>
  <sheetProtection algorithmName="SHA-512" hashValue="DD2Ob6Iy5NmUs+1VvX+zZJYi/xfu4MZ54QQN4BPsmpsr6jdxvkkF4VLUdsocjfLrWHvoix6BNiloljYzX342yw==" saltValue="BPRjH6WhSJZF4oL1ilxPRQ==" spinCount="100000" sheet="1" objects="1" scenarios="1" selectLockedCells="1" selectUnlockedCells="1"/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1.GenInfoandTrustFundMonitoring</vt:lpstr>
      <vt:lpstr>2.RehabMonitoring</vt:lpstr>
      <vt:lpstr>3.PriorandThirdRoundMonitoring</vt:lpstr>
      <vt:lpstr>4.VeryLowIncomeReporting</vt:lpstr>
      <vt:lpstr>ReferenceSheet</vt:lpstr>
      <vt:lpstr>'1.GenInfoandTrustFundMonitoring'!Print_Area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yvette0chen@gmail.com</dc:creator>
  <cp:lastModifiedBy>Dan Shustack</cp:lastModifiedBy>
  <cp:lastPrinted>2020-06-25T14:19:18Z</cp:lastPrinted>
  <dcterms:created xsi:type="dcterms:W3CDTF">2020-05-20T00:49:16Z</dcterms:created>
  <dcterms:modified xsi:type="dcterms:W3CDTF">2020-06-26T13:27:33Z</dcterms:modified>
</cp:coreProperties>
</file>